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odaVL\Desktop\Раскрытие информации ИП2019-2023\2023\"/>
    </mc:Choice>
  </mc:AlternateContent>
  <bookViews>
    <workbookView xWindow="0" yWindow="0" windowWidth="14280" windowHeight="11460"/>
  </bookViews>
  <sheets>
    <sheet name="Отчёт по ИП  за 2022 год" sheetId="1" r:id="rId1"/>
    <sheet name="Отчёт по показателям за 2022год" sheetId="2" r:id="rId2"/>
    <sheet name="Показатели эффективности-отчёт" sheetId="3" r:id="rId3"/>
  </sheets>
  <externalReferences>
    <externalReference r:id="rId4"/>
    <externalReference r:id="rId5"/>
  </externalReferences>
  <definedNames>
    <definedName name="anscount" hidden="1">1</definedName>
    <definedName name="buhg_flag">[1]Титульный!$F$36</definedName>
    <definedName name="CHECK_LINK_RANGE_1">"Калькуляция!$I$11:$I$132"</definedName>
    <definedName name="data_type">[1]TEHSHEET!$M$2:$M$3</definedName>
    <definedName name="dateBuhg">[1]Титульный!$F$37</definedName>
    <definedName name="DESCRIPTION_TERRITORY">[1]REESTR_DS!$B$2:$B$3</definedName>
    <definedName name="f_year">[1]Титульный!$F$20</definedName>
    <definedName name="form_up_date">[1]Титульный!$F$14</definedName>
    <definedName name="kind_of_forms">[1]TEHSHEET!$S$2:$S$7</definedName>
    <definedName name="kind_of_fuels">[1]TEHSHEET!$AB$2:$AB$29</definedName>
    <definedName name="kind_of_nameforms">[1]TEHSHEET!$T$2:$T$7</definedName>
    <definedName name="kind_of_purchase_method">[1]TEHSHEET!$P$2:$P$4</definedName>
    <definedName name="List01_costs_OPS">'[1]Форма 4.3.1'!$G$86:$H$86</definedName>
    <definedName name="List01_flag_index_1">'[1]Форма 4.3.1'!$G$87:$H$87</definedName>
    <definedName name="List01_flag_index_2">'[1]Форма 4.3.1'!$G$89:$H$89</definedName>
    <definedName name="List01_NumberColumns">'[1]Форма 4.3.1'!$G$23:$H$23</definedName>
    <definedName name="List01_p1_minus_p3">'[1]Форма 4.3.1'!$G$29,'[1]Форма 4.3.1'!$G$30</definedName>
    <definedName name="List06_flag_year">'[2]Форма 4.5'!$W$20:$W$28</definedName>
    <definedName name="note_ter">[1]Дифференциация!$I$21:$I$25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[1]TEHSHEET!$C$2:$C$5</definedName>
  </definedNames>
  <calcPr calcId="152511"/>
</workbook>
</file>

<file path=xl/calcChain.xml><?xml version="1.0" encoding="utf-8"?>
<calcChain xmlns="http://schemas.openxmlformats.org/spreadsheetml/2006/main">
  <c r="A10" i="2" l="1"/>
  <c r="B6" i="2"/>
  <c r="C6" i="2" s="1"/>
  <c r="D79" i="1" l="1"/>
  <c r="D78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E76" i="1"/>
  <c r="E90" i="1" l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D94" i="1"/>
  <c r="D93" i="1"/>
  <c r="D92" i="1"/>
  <c r="D91" i="1"/>
  <c r="D86" i="1"/>
  <c r="D87" i="1"/>
  <c r="D88" i="1"/>
  <c r="D89" i="1"/>
  <c r="D84" i="1"/>
  <c r="D83" i="1"/>
  <c r="D82" i="1"/>
  <c r="D81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19" i="1"/>
  <c r="D18" i="1"/>
  <c r="O17" i="1"/>
  <c r="M17" i="1"/>
  <c r="K17" i="1"/>
  <c r="I17" i="1"/>
  <c r="D17" i="1" s="1"/>
  <c r="D76" i="1" l="1"/>
  <c r="D90" i="1"/>
  <c r="D85" i="1"/>
  <c r="D80" i="1"/>
  <c r="E16" i="1" l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D16" i="1"/>
  <c r="M75" i="1" l="1"/>
  <c r="H75" i="1"/>
  <c r="O75" i="1"/>
  <c r="P75" i="1"/>
  <c r="N75" i="1"/>
  <c r="L75" i="1"/>
  <c r="E75" i="1"/>
  <c r="F75" i="1"/>
  <c r="T75" i="1"/>
  <c r="I75" i="1"/>
  <c r="J75" i="1"/>
  <c r="S75" i="1"/>
  <c r="D75" i="1"/>
  <c r="R75" i="1"/>
  <c r="K75" i="1"/>
  <c r="G75" i="1"/>
  <c r="Q75" i="1"/>
</calcChain>
</file>

<file path=xl/comments1.xml><?xml version="1.0" encoding="utf-8"?>
<comments xmlns="http://schemas.openxmlformats.org/spreadsheetml/2006/main">
  <authors>
    <author>--</author>
  </authors>
  <commentList>
    <comment ref="D4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<sst xmlns="http://schemas.openxmlformats.org/spreadsheetml/2006/main" count="614" uniqueCount="241">
  <si>
    <t>№ п/п</t>
  </si>
  <si>
    <t>Наименование параметра</t>
  </si>
  <si>
    <t>1</t>
  </si>
  <si>
    <t>2</t>
  </si>
  <si>
    <t>Наименование инвестиционной программы/мероприятия</t>
  </si>
  <si>
    <t>x</t>
  </si>
  <si>
    <t>5.2   Вывод из эксплуатации, консервация и демонтаж иных объектов системы централизованного теплоснабжения, за исключением тепловых сетей</t>
  </si>
  <si>
    <r>
      <t>Информация об инвестиционных программах</t>
    </r>
    <r>
      <rPr>
        <b/>
        <vertAlign val="superscript"/>
        <sz val="10"/>
        <rFont val="Tahoma"/>
        <family val="2"/>
        <charset val="204"/>
      </rPr>
      <t>1</t>
    </r>
  </si>
  <si>
    <t>Единица измерения</t>
  </si>
  <si>
    <t>Инвестиционная программа в целом</t>
  </si>
  <si>
    <t>3</t>
  </si>
  <si>
    <t>4</t>
  </si>
  <si>
    <t>4.1</t>
  </si>
  <si>
    <t>4.3</t>
  </si>
  <si>
    <t>4.4</t>
  </si>
  <si>
    <t>4.5</t>
  </si>
  <si>
    <t>4.6</t>
  </si>
  <si>
    <t>4.7</t>
  </si>
  <si>
    <t>4.8</t>
  </si>
  <si>
    <t>4.9</t>
  </si>
  <si>
    <t>4.11</t>
  </si>
  <si>
    <t>4.12</t>
  </si>
  <si>
    <t>Дата утверждения инвестиционной программы</t>
  </si>
  <si>
    <t>2.1</t>
  </si>
  <si>
    <t>Дата изменения инвестиционной программы</t>
  </si>
  <si>
    <t>Цель инвестиционной программы</t>
  </si>
  <si>
    <t>Наименование уполномоченного органа, утвердившего программу</t>
  </si>
  <si>
    <t>Комитет по тарифам Санкт-Петербурга</t>
  </si>
  <si>
    <t>5</t>
  </si>
  <si>
    <t>Наименование органа местного самоуправления, согласовавшего инвестиционную программу</t>
  </si>
  <si>
    <t>согласовано с Комитететом по энергетике и инженерному обеспечению, согласование с  с органами месного самоуправления не требуется</t>
  </si>
  <si>
    <t>6</t>
  </si>
  <si>
    <t>Срок начала реализации инвестиционной программы/мероприятия</t>
  </si>
  <si>
    <t>7</t>
  </si>
  <si>
    <t>Срок окончания реализации инвестиционной программы/мероприятия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</si>
  <si>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</si>
  <si>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</si>
  <si>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</si>
  <si>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8.1</t>
  </si>
  <si>
    <t>8.1.1</t>
  </si>
  <si>
    <t>амортизация</t>
  </si>
  <si>
    <t>8.1.2</t>
  </si>
  <si>
    <t>плата за подключение (технологическое присоединение)</t>
  </si>
  <si>
    <t>8.1.3</t>
  </si>
  <si>
    <t>бюджет субъекта Российской Федерации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</si>
  <si>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</si>
  <si>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</si>
  <si>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</si>
  <si>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</si>
  <si>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</si>
  <si>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</si>
  <si>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</si>
  <si>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</si>
  <si>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</si>
  <si>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</si>
  <si>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</si>
  <si>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</si>
  <si>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</si>
  <si>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9.2.2</t>
  </si>
  <si>
    <t>9.3</t>
  </si>
  <si>
    <t>Продолжительность (бесперебойность) поставки товаров и услуг</t>
  </si>
  <si>
    <t>9.3.1</t>
  </si>
  <si>
    <t>час./день</t>
  </si>
  <si>
    <t>9.3.2</t>
  </si>
  <si>
    <t>9.4</t>
  </si>
  <si>
    <t xml:space="preserve">Доля потерь и неучтенного потребления </t>
  </si>
  <si>
    <t>9.4.1</t>
  </si>
  <si>
    <t>%</t>
  </si>
  <si>
    <t>9.4.2</t>
  </si>
  <si>
    <t>9.5</t>
  </si>
  <si>
    <t>Коэффициент потерь</t>
  </si>
  <si>
    <t>9.5.1</t>
  </si>
  <si>
    <t>Гкал/км</t>
  </si>
  <si>
    <t>9.5.2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</si>
  <si>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</si>
  <si>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</si>
  <si>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</si>
  <si>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</si>
  <si>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</si>
  <si>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</si>
  <si>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</si>
  <si>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</si>
  <si>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</si>
  <si>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</si>
  <si>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</si>
  <si>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</si>
  <si>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</si>
  <si>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</si>
  <si>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</si>
  <si>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</si>
  <si>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</si>
  <si>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</si>
  <si>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</si>
  <si>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</si>
  <si>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</si>
  <si>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</si>
  <si>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</si>
  <si>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</si>
  <si>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</si>
  <si>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</si>
  <si>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</si>
  <si>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</si>
  <si>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</si>
  <si>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</si>
  <si>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</si>
  <si>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</si>
  <si>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</si>
  <si>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</si>
  <si>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</si>
  <si>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</si>
  <si>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</si>
  <si>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</si>
  <si>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>9.14.2</t>
  </si>
  <si>
    <t>9.15</t>
  </si>
  <si>
    <t>Количество аварий на тепловых сетях</t>
  </si>
  <si>
    <t>9.15.1</t>
  </si>
  <si>
    <t>ед./км</t>
  </si>
  <si>
    <t>9.15.2</t>
  </si>
  <si>
    <t>9.16</t>
  </si>
  <si>
    <t>Производительность труда</t>
  </si>
  <si>
    <t>9.16.1</t>
  </si>
  <si>
    <t>тыс. руб./чел.</t>
  </si>
  <si>
    <t>9.16.2</t>
  </si>
  <si>
    <t>10.0</t>
  </si>
  <si>
    <t>Использовано инвестиционных средств всего в отчетном периоде, в том числе:</t>
  </si>
  <si>
    <t>10.0.1</t>
  </si>
  <si>
    <t>I квартал</t>
  </si>
  <si>
    <t>10.0.2</t>
  </si>
  <si>
    <t>II квартал</t>
  </si>
  <si>
    <t>10.0.3</t>
  </si>
  <si>
    <t>III квартал</t>
  </si>
  <si>
    <t>10.0.4</t>
  </si>
  <si>
    <t>IV квартал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</si>
  <si>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</si>
  <si>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</si>
  <si>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</si>
  <si>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</si>
  <si>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</si>
  <si>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</si>
  <si>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</si>
  <si>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</si>
  <si>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</si>
  <si>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</si>
  <si>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</si>
  <si>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</si>
  <si>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10.3.2</t>
  </si>
  <si>
    <t>10.3.3</t>
  </si>
  <si>
    <t>10.3.4</t>
  </si>
  <si>
    <t>Параметры формы</t>
  </si>
  <si>
    <r>
      <t>Мероприятие</t>
    </r>
    <r>
      <rPr>
        <vertAlign val="superscript"/>
        <sz val="9"/>
        <rFont val="Tahoma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</si>
  <si>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</si>
  <si>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</si>
  <si>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</t>
    </r>
  </si>
  <si>
    <r>
      <t>Мероприятие</t>
    </r>
    <r>
      <rPr>
        <vertAlign val="superscript"/>
        <sz val="9"/>
        <rFont val="Tahoma"/>
        <family val="2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</si>
  <si>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</si>
  <si>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</si>
  <si>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</si>
  <si>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</si>
  <si>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</si>
  <si>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</si>
  <si>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</si>
  <si>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</si>
  <si>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</si>
  <si>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t>4.2</t>
  </si>
  <si>
    <t>Потери теплоносителя при передаче тепловой энергии по тепловым сетям</t>
  </si>
  <si>
    <t>т/год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</si>
  <si>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</si>
  <si>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14.12.2018</t>
  </si>
  <si>
    <t>01.01.2019</t>
  </si>
  <si>
    <t>31.12.2023</t>
  </si>
  <si>
    <t>9.17.1</t>
  </si>
  <si>
    <t>9.17.2</t>
  </si>
  <si>
    <t>9.17</t>
  </si>
  <si>
    <t xml:space="preserve"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 снижение выбросов SO2, снижение выбросов сажи </t>
  </si>
  <si>
    <t>9.18</t>
  </si>
  <si>
    <t>9.18.1</t>
  </si>
  <si>
    <t>9.18.2</t>
  </si>
  <si>
    <t>4.10</t>
  </si>
  <si>
    <t>4.13</t>
  </si>
  <si>
    <t>4.14</t>
  </si>
  <si>
    <t>18.11.2022</t>
  </si>
  <si>
    <t>автоматизация (с уменьшением штата); уменьшение удельных затрат (повышение КПД); уменьшение издержек на производство; снижение аварийности; прочее</t>
  </si>
  <si>
    <t>Инвестиционная программа от 14.12.2018 ГУП "ТЭК СПб" в сфере теплоснабжения по комплексному развитию систем теплоснабжения на 2019-2023 годы</t>
  </si>
  <si>
    <t>Строительство, реконструкция или модернизация объектов в целях в целях подключения потребителей                1.1 Строительство новых тепловых сетей в целях подключения потребителей</t>
  </si>
  <si>
    <t>Строительство, реконструкция или модернизация объектов в целях в целях подключения потребителей                          1.2  Строительство иных объектов системы централизованного теплоснабжения, за исключением тепловых сетей, в целях подключения потребителей</t>
  </si>
  <si>
    <t>Строительство, реконструкция или модернизация объектов в целях в целях подключения потребителей                               1.3 Увеличение пропускной способности существующих тепловых сетей в целях подключения потребителей</t>
  </si>
  <si>
    <t>Строительство, реконструкция или модернизация объектов в целях в целях подключения потребителей                           1.4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</si>
  <si>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Строительство новых объектов системы централизованного теплоснабжения,
не связанных с подключением новых потребителей      2.1 Строительство новых тепловых сетей</t>
  </si>
  <si>
    <t>Строительство новых объектов системы централизованного теплоснабжения,
не связанных с подключением новых потребителей      2.2 Строительство иных объектов, за исключением тепловых сетей</t>
  </si>
  <si>
    <t>Реконструкция или модернизация существующих тепловых сетей.  3.1.1  Магистральные и распределительные тепловые сети</t>
  </si>
  <si>
    <t>Реконструкция или модернизация существующих тепловых сетей.  3.1.2 Квартальные тепловые сети</t>
  </si>
  <si>
    <t>3.2.1Реконструкция или модернизация ЦТП</t>
  </si>
  <si>
    <t>3.2.2 Реконструкция или модернизация прочих объектов ФТС</t>
  </si>
  <si>
    <t xml:space="preserve">3.2.3 Реконструкция или модернизация прочих объектов ФЭИ </t>
  </si>
  <si>
    <t xml:space="preserve">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                                                                                                   4.1 Мероприятия на объектах ФТС </t>
  </si>
  <si>
    <t>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4.2 Мероприятия на объектах ФЭИ</t>
  </si>
  <si>
    <t>6.1 Мероприятия по обеспечению безопасности и антитеррористической защищенности объектов топливно-энергетического комплекса, безопасности критической информационной инфраструктуры</t>
  </si>
  <si>
    <t>6.2 Прочие мероприятия, предусматривающие капитальные вложения в объекты основных средств и нематериальные активы, обусловленные необходимостью соблюдения обязательных требований, установленных законодательством Российской Федерации и связанных с осуществлением деятельности в сфере теплоснабжения</t>
  </si>
  <si>
    <r>
      <t>Мероприятие</t>
    </r>
    <r>
      <rPr>
        <vertAlign val="superscript"/>
        <sz val="9"/>
        <rFont val="Tahoma"/>
        <family val="2"/>
        <charset val="204"/>
      </rPr>
      <t>16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</si>
  <si>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17</t>
    </r>
    <r>
      <rPr>
        <sz val="11"/>
        <color theme="1"/>
        <rFont val="Calibri"/>
        <family val="2"/>
        <charset val="204"/>
        <scheme val="minor"/>
      </rPr>
      <t/>
    </r>
  </si>
  <si>
    <t>Отчёт по   показателям, достижение которых предусмотрено 
в результате реализации мероприятий инвестиционной программы 
государственного унитарного предприятия "Топливно-энергетический комплекс Санкт-Петербурга"                                                за 2022 год</t>
  </si>
  <si>
    <t>Наименование показателя</t>
  </si>
  <si>
    <t>Ед. изм.</t>
  </si>
  <si>
    <t>Удельный расход электрической энергии на траспортировку теплоносителя</t>
  </si>
  <si>
    <t>кВт∙ч/м3</t>
  </si>
  <si>
    <t xml:space="preserve"> - </t>
  </si>
  <si>
    <t>Удельный расход условного топлива на отпуск единицы тепловой энергии с коллекторов</t>
  </si>
  <si>
    <t>кг.у.т./Гкал</t>
  </si>
  <si>
    <t>по кор-ке</t>
  </si>
  <si>
    <t>Объем присоединяемой тепловой нагрузки новых потребителей</t>
  </si>
  <si>
    <t>Гкал/ч</t>
  </si>
  <si>
    <t>146,34=149,34-2,69</t>
  </si>
  <si>
    <t>82,12-1,73=80,39</t>
  </si>
  <si>
    <t>122,9-годовой отчет по гос.программе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</si>
  <si>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</si>
  <si>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87,44=87,99-0,55</t>
  </si>
  <si>
    <t>85,79-2,37=83,42</t>
  </si>
  <si>
    <t>износ тепловых сетей</t>
  </si>
  <si>
    <t xml:space="preserve">износ котельных </t>
  </si>
  <si>
    <t>Потери тепловой энергии при передаче тепловой энергии по тепловым сетям</t>
  </si>
  <si>
    <t>% от полезного отпуска тепловой энергии</t>
  </si>
  <si>
    <t xml:space="preserve">тонн в год для воды 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</si>
  <si>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</si>
  <si>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7.1</t>
  </si>
  <si>
    <t>снижение выбросов SO2</t>
  </si>
  <si>
    <t>7.2</t>
  </si>
  <si>
    <t>снижение выбросов сажи</t>
  </si>
  <si>
    <t>Форма № 6-ИП ТС</t>
  </si>
  <si>
    <t>Отчёт по показателям надежности и энергетической эффективности объектов централизованного теплоснабжения 
государственного унитарного предприятия  "Топливно-энергетический комплекс Санкт-Петербурга" за 2022 год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</si>
  <si>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</si>
  <si>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</si>
  <si>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</si>
  <si>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</si>
  <si>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</si>
  <si>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</si>
  <si>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</si>
  <si>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сетям, % от полезного отпуска тепловой энергии</t>
  </si>
  <si>
    <t xml:space="preserve">План 2022 год </t>
  </si>
  <si>
    <t xml:space="preserve">Факт  2022 год </t>
  </si>
  <si>
    <t>Объекты системы теплоснабжения ГУП "ТЭК СПб"</t>
  </si>
  <si>
    <t xml:space="preserve">*Кроме того, в соответствии с решением Арбитражного суда г.Санкт-Петербурга и Ленинградской области от 24.05.2022 по делу №А56-11655/2021 был принят к учету акт выполненных работ на сумму 7 299 166,67 руб по мероприятию: "Выполнение актуализации предпроектных проработок по обоснованию технических решений и инвестиций по реконструкции системы теплоснабжения в административных границах Кронштадтского района г. Санкт-Петербурга с учетом закрытия схемы ГВС"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</si>
</sst>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  <numFmt numFmtId="169" formatCode="#,##0.00000"/>
    <numFmt numFmtId="170" formatCode="#,##0.00\ _₽"/>
    <numFmt numFmtId="171" formatCode="0.00000"/>
    <numFmt numFmtId="172" formatCode="0.0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 CYR"/>
      <charset val="204"/>
    </font>
    <font>
      <b/>
      <sz val="10"/>
      <name val="Tahoma"/>
      <family val="2"/>
      <charset val="204"/>
    </font>
    <font>
      <b/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9">
    <xf numFmtId="0" fontId="0" fillId="0" borderId="0"/>
    <xf numFmtId="0" fontId="3" fillId="0" borderId="0"/>
    <xf numFmtId="0" fontId="5" fillId="0" borderId="2" applyBorder="0">
      <alignment horizontal="center" vertical="center" wrapText="1"/>
    </xf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9" fillId="0" borderId="3" applyNumberFormat="0" applyAlignment="0">
      <protection locked="0"/>
    </xf>
    <xf numFmtId="165" fontId="10" fillId="0" borderId="0" applyFont="0" applyFill="0" applyBorder="0" applyAlignment="0" applyProtection="0"/>
    <xf numFmtId="166" fontId="4" fillId="2" borderId="0">
      <protection locked="0"/>
    </xf>
    <xf numFmtId="0" fontId="11" fillId="0" borderId="0" applyFill="0" applyBorder="0" applyProtection="0">
      <alignment vertical="center"/>
    </xf>
    <xf numFmtId="167" fontId="4" fillId="2" borderId="0">
      <protection locked="0"/>
    </xf>
    <xf numFmtId="168" fontId="4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3" borderId="3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6" fillId="4" borderId="4" applyNumberFormat="0">
      <alignment horizontal="center"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5" fillId="5" borderId="5" applyNumberFormat="0" applyFont="0" applyFill="0" applyAlignment="0" applyProtection="0">
      <alignment horizontal="center" vertical="center" wrapText="1"/>
    </xf>
    <xf numFmtId="0" fontId="21" fillId="0" borderId="0" applyBorder="0">
      <alignment horizontal="center" vertical="center" wrapText="1"/>
    </xf>
    <xf numFmtId="4" fontId="4" fillId="2" borderId="6" applyBorder="0">
      <alignment horizontal="right"/>
    </xf>
    <xf numFmtId="49" fontId="4" fillId="0" borderId="0" applyBorder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" fillId="0" borderId="0"/>
    <xf numFmtId="0" fontId="3" fillId="0" borderId="0"/>
    <xf numFmtId="0" fontId="24" fillId="6" borderId="0" applyNumberFormat="0" applyBorder="0" applyAlignment="0">
      <alignment horizontal="left" vertical="center"/>
    </xf>
    <xf numFmtId="0" fontId="22" fillId="0" borderId="0"/>
    <xf numFmtId="49" fontId="2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24" fillId="0" borderId="0" applyBorder="0">
      <alignment vertical="top"/>
    </xf>
    <xf numFmtId="49" fontId="4" fillId="6" borderId="0" applyBorder="0">
      <alignment vertical="top"/>
    </xf>
    <xf numFmtId="49" fontId="4" fillId="0" borderId="0" applyBorder="0">
      <alignment vertical="top"/>
    </xf>
    <xf numFmtId="49" fontId="25" fillId="5" borderId="0" applyBorder="0">
      <alignment vertical="top"/>
    </xf>
    <xf numFmtId="49" fontId="24" fillId="0" borderId="0" applyBorder="0">
      <alignment vertical="top"/>
    </xf>
    <xf numFmtId="0" fontId="26" fillId="0" borderId="0"/>
    <xf numFmtId="49" fontId="24" fillId="0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0" fontId="22" fillId="0" borderId="0"/>
    <xf numFmtId="0" fontId="30" fillId="0" borderId="0"/>
    <xf numFmtId="0" fontId="3" fillId="0" borderId="0"/>
  </cellStyleXfs>
  <cellXfs count="104">
    <xf numFmtId="0" fontId="0" fillId="0" borderId="0" xfId="0"/>
    <xf numFmtId="0" fontId="4" fillId="0" borderId="6" xfId="2" applyFont="1" applyFill="1" applyBorder="1" applyAlignment="1" applyProtection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27" fillId="0" borderId="0" xfId="76" applyFont="1" applyFill="1" applyBorder="1" applyAlignment="1" applyProtection="1">
      <alignment horizontal="left" vertical="center" wrapText="1" indent="1"/>
    </xf>
    <xf numFmtId="0" fontId="27" fillId="0" borderId="0" xfId="76" applyFont="1" applyFill="1" applyBorder="1" applyAlignment="1" applyProtection="1">
      <alignment horizontal="center" vertical="center" wrapText="1"/>
    </xf>
    <xf numFmtId="4" fontId="31" fillId="0" borderId="6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6" xfId="0" applyFill="1" applyBorder="1" applyAlignment="1">
      <alignment horizontal="center" wrapText="1"/>
    </xf>
    <xf numFmtId="14" fontId="0" fillId="0" borderId="6" xfId="0" applyNumberForma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4" fontId="0" fillId="0" borderId="6" xfId="0" applyNumberFormat="1" applyFill="1" applyBorder="1" applyAlignment="1">
      <alignment horizontal="center" wrapText="1"/>
    </xf>
    <xf numFmtId="4" fontId="32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9" fontId="0" fillId="0" borderId="6" xfId="0" applyNumberForma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 wrapText="1"/>
    </xf>
    <xf numFmtId="0" fontId="0" fillId="0" borderId="6" xfId="0" applyFill="1" applyBorder="1" applyAlignment="1">
      <alignment horizontal="left" wrapText="1"/>
    </xf>
    <xf numFmtId="0" fontId="4" fillId="0" borderId="6" xfId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4" fontId="0" fillId="0" borderId="6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6" xfId="0" applyFill="1" applyBorder="1" applyAlignment="1">
      <alignment horizontal="center"/>
    </xf>
    <xf numFmtId="0" fontId="34" fillId="0" borderId="0" xfId="77" applyFont="1" applyFill="1" applyAlignment="1">
      <alignment vertical="center"/>
    </xf>
    <xf numFmtId="0" fontId="30" fillId="0" borderId="0" xfId="77" applyFill="1" applyAlignment="1">
      <alignment vertical="center"/>
    </xf>
    <xf numFmtId="0" fontId="36" fillId="7" borderId="12" xfId="77" applyFont="1" applyFill="1" applyBorder="1" applyAlignment="1">
      <alignment horizontal="center" vertical="center"/>
    </xf>
    <xf numFmtId="0" fontId="36" fillId="7" borderId="6" xfId="77" applyFont="1" applyFill="1" applyBorder="1" applyAlignment="1">
      <alignment horizontal="center" vertical="center"/>
    </xf>
    <xf numFmtId="0" fontId="14" fillId="0" borderId="0" xfId="77" applyFont="1" applyFill="1" applyAlignment="1">
      <alignment vertical="center"/>
    </xf>
    <xf numFmtId="0" fontId="36" fillId="7" borderId="13" xfId="77" applyFont="1" applyFill="1" applyBorder="1" applyAlignment="1">
      <alignment horizontal="center" vertical="center"/>
    </xf>
    <xf numFmtId="0" fontId="37" fillId="7" borderId="6" xfId="77" applyFont="1" applyFill="1" applyBorder="1" applyAlignment="1">
      <alignment horizontal="center" vertical="center"/>
    </xf>
    <xf numFmtId="0" fontId="38" fillId="7" borderId="6" xfId="77" applyFont="1" applyFill="1" applyBorder="1" applyAlignment="1">
      <alignment horizontal="center" vertical="center"/>
    </xf>
    <xf numFmtId="0" fontId="39" fillId="7" borderId="6" xfId="77" applyFont="1" applyFill="1" applyBorder="1" applyAlignment="1">
      <alignment horizontal="center" vertical="center"/>
    </xf>
    <xf numFmtId="0" fontId="39" fillId="7" borderId="6" xfId="77" applyFont="1" applyFill="1" applyBorder="1" applyAlignment="1">
      <alignment horizontal="left" vertical="center" wrapText="1" indent="1"/>
    </xf>
    <xf numFmtId="2" fontId="40" fillId="7" borderId="6" xfId="77" applyNumberFormat="1" applyFont="1" applyFill="1" applyBorder="1" applyAlignment="1">
      <alignment horizontal="center" vertical="center"/>
    </xf>
    <xf numFmtId="0" fontId="39" fillId="7" borderId="12" xfId="77" applyFont="1" applyFill="1" applyBorder="1" applyAlignment="1">
      <alignment horizontal="center" vertical="center" wrapText="1"/>
    </xf>
    <xf numFmtId="0" fontId="39" fillId="7" borderId="12" xfId="77" applyFont="1" applyFill="1" applyBorder="1" applyAlignment="1">
      <alignment horizontal="left" vertical="center" wrapText="1" indent="1"/>
    </xf>
    <xf numFmtId="2" fontId="39" fillId="7" borderId="6" xfId="77" applyNumberFormat="1" applyFont="1" applyFill="1" applyBorder="1" applyAlignment="1">
      <alignment horizontal="center" vertical="center"/>
    </xf>
    <xf numFmtId="0" fontId="39" fillId="7" borderId="6" xfId="77" applyFont="1" applyFill="1" applyBorder="1" applyAlignment="1">
      <alignment vertical="center"/>
    </xf>
    <xf numFmtId="49" fontId="39" fillId="7" borderId="6" xfId="77" applyNumberFormat="1" applyFont="1" applyFill="1" applyBorder="1" applyAlignment="1">
      <alignment horizontal="center" vertical="center"/>
    </xf>
    <xf numFmtId="1" fontId="39" fillId="7" borderId="6" xfId="77" applyNumberFormat="1" applyFont="1" applyFill="1" applyBorder="1" applyAlignment="1">
      <alignment horizontal="center" vertical="center"/>
    </xf>
    <xf numFmtId="0" fontId="14" fillId="0" borderId="0" xfId="77" applyFont="1" applyFill="1" applyBorder="1" applyAlignment="1">
      <alignment vertical="center"/>
    </xf>
    <xf numFmtId="0" fontId="39" fillId="7" borderId="12" xfId="77" applyFont="1" applyFill="1" applyBorder="1" applyAlignment="1">
      <alignment horizontal="center" vertical="center"/>
    </xf>
    <xf numFmtId="0" fontId="39" fillId="7" borderId="15" xfId="77" applyFont="1" applyFill="1" applyBorder="1" applyAlignment="1">
      <alignment horizontal="center" vertical="center" wrapText="1"/>
    </xf>
    <xf numFmtId="0" fontId="39" fillId="7" borderId="6" xfId="77" applyFont="1" applyFill="1" applyBorder="1" applyAlignment="1">
      <alignment horizontal="center" vertical="center" wrapText="1"/>
    </xf>
    <xf numFmtId="2" fontId="39" fillId="7" borderId="6" xfId="77" applyNumberFormat="1" applyFont="1" applyFill="1" applyBorder="1" applyAlignment="1">
      <alignment horizontal="center" vertical="center" wrapText="1"/>
    </xf>
    <xf numFmtId="10" fontId="14" fillId="0" borderId="0" xfId="77" applyNumberFormat="1" applyFont="1" applyFill="1" applyBorder="1" applyAlignment="1">
      <alignment horizontal="center" vertical="center" wrapText="1"/>
    </xf>
    <xf numFmtId="4" fontId="40" fillId="7" borderId="6" xfId="77" applyNumberFormat="1" applyFont="1" applyFill="1" applyBorder="1" applyAlignment="1">
      <alignment horizontal="center" vertical="center"/>
    </xf>
    <xf numFmtId="170" fontId="39" fillId="7" borderId="6" xfId="77" applyNumberFormat="1" applyFont="1" applyFill="1" applyBorder="1" applyAlignment="1">
      <alignment horizontal="center" vertical="center" wrapText="1"/>
    </xf>
    <xf numFmtId="49" fontId="39" fillId="7" borderId="6" xfId="78" applyNumberFormat="1" applyFont="1" applyFill="1" applyBorder="1" applyAlignment="1">
      <alignment horizontal="center" vertical="center" wrapText="1"/>
    </xf>
    <xf numFmtId="2" fontId="30" fillId="0" borderId="0" xfId="77" applyNumberFormat="1" applyFill="1" applyAlignment="1">
      <alignment vertical="center"/>
    </xf>
    <xf numFmtId="171" fontId="30" fillId="0" borderId="0" xfId="77" applyNumberFormat="1" applyFill="1" applyAlignment="1">
      <alignment vertical="center"/>
    </xf>
    <xf numFmtId="0" fontId="34" fillId="0" borderId="0" xfId="77" applyFont="1" applyAlignment="1">
      <alignment horizontal="center" vertical="center"/>
    </xf>
    <xf numFmtId="0" fontId="34" fillId="0" borderId="0" xfId="77" applyFont="1" applyAlignment="1">
      <alignment vertical="center"/>
    </xf>
    <xf numFmtId="0" fontId="30" fillId="0" borderId="0" xfId="77" applyFont="1" applyAlignment="1">
      <alignment vertical="center"/>
    </xf>
    <xf numFmtId="0" fontId="34" fillId="0" borderId="0" xfId="77" applyFont="1" applyAlignment="1">
      <alignment horizontal="right" vertical="center"/>
    </xf>
    <xf numFmtId="0" fontId="41" fillId="0" borderId="0" xfId="77" applyFont="1" applyAlignment="1">
      <alignment vertical="center"/>
    </xf>
    <xf numFmtId="0" fontId="42" fillId="0" borderId="0" xfId="77" applyFont="1" applyAlignment="1">
      <alignment horizontal="center" vertical="center" wrapText="1"/>
    </xf>
    <xf numFmtId="0" fontId="34" fillId="0" borderId="0" xfId="77" applyFont="1" applyAlignment="1">
      <alignment horizontal="center" vertical="center" wrapText="1"/>
    </xf>
    <xf numFmtId="0" fontId="34" fillId="0" borderId="0" xfId="77" applyFont="1" applyFill="1" applyAlignment="1">
      <alignment horizontal="center" vertical="center" wrapText="1"/>
    </xf>
    <xf numFmtId="0" fontId="34" fillId="0" borderId="6" xfId="77" applyFont="1" applyBorder="1" applyAlignment="1">
      <alignment horizontal="center" vertical="center"/>
    </xf>
    <xf numFmtId="0" fontId="34" fillId="7" borderId="6" xfId="77" applyFont="1" applyFill="1" applyBorder="1" applyAlignment="1">
      <alignment horizontal="center" vertical="center"/>
    </xf>
    <xf numFmtId="2" fontId="34" fillId="7" borderId="6" xfId="77" applyNumberFormat="1" applyFont="1" applyFill="1" applyBorder="1" applyAlignment="1">
      <alignment horizontal="center" vertical="center"/>
    </xf>
    <xf numFmtId="49" fontId="34" fillId="0" borderId="0" xfId="77" applyNumberFormat="1" applyFont="1" applyFill="1" applyBorder="1" applyAlignment="1">
      <alignment horizontal="center" vertical="center"/>
    </xf>
    <xf numFmtId="0" fontId="34" fillId="0" borderId="0" xfId="77" applyFont="1" applyFill="1" applyBorder="1" applyAlignment="1">
      <alignment vertical="center" wrapText="1"/>
    </xf>
    <xf numFmtId="172" fontId="34" fillId="0" borderId="0" xfId="77" applyNumberFormat="1" applyFont="1" applyFill="1" applyBorder="1" applyAlignment="1">
      <alignment horizontal="center" vertical="center"/>
    </xf>
    <xf numFmtId="4" fontId="34" fillId="0" borderId="0" xfId="77" applyNumberFormat="1" applyFont="1" applyFill="1" applyBorder="1" applyAlignment="1">
      <alignment horizontal="center" vertical="center"/>
    </xf>
    <xf numFmtId="166" fontId="34" fillId="0" borderId="0" xfId="77" applyNumberFormat="1" applyFont="1" applyFill="1" applyBorder="1" applyAlignment="1">
      <alignment horizontal="center" vertical="center"/>
    </xf>
    <xf numFmtId="4" fontId="30" fillId="0" borderId="0" xfId="77" applyNumberFormat="1" applyFont="1" applyFill="1" applyAlignment="1">
      <alignment vertical="center"/>
    </xf>
    <xf numFmtId="0" fontId="30" fillId="0" borderId="0" xfId="77" applyFont="1" applyFill="1" applyAlignment="1">
      <alignment vertical="center"/>
    </xf>
    <xf numFmtId="0" fontId="30" fillId="0" borderId="0" xfId="77" applyFont="1" applyAlignment="1">
      <alignment horizontal="center" vertical="center"/>
    </xf>
    <xf numFmtId="4" fontId="30" fillId="0" borderId="0" xfId="77" applyNumberFormat="1" applyFont="1" applyAlignment="1">
      <alignment vertical="center"/>
    </xf>
    <xf numFmtId="0" fontId="30" fillId="0" borderId="0" xfId="77" applyFont="1" applyAlignment="1">
      <alignment vertical="center" wrapText="1"/>
    </xf>
    <xf numFmtId="4" fontId="30" fillId="0" borderId="0" xfId="77" applyNumberFormat="1" applyFont="1" applyFill="1" applyBorder="1" applyAlignment="1">
      <alignment vertical="center"/>
    </xf>
    <xf numFmtId="4" fontId="30" fillId="0" borderId="0" xfId="77" applyNumberFormat="1" applyFont="1" applyBorder="1" applyAlignment="1">
      <alignment vertical="center"/>
    </xf>
    <xf numFmtId="0" fontId="30" fillId="0" borderId="0" xfId="77" applyFont="1" applyFill="1" applyBorder="1" applyAlignment="1">
      <alignment vertical="center"/>
    </xf>
    <xf numFmtId="0" fontId="30" fillId="0" borderId="0" xfId="77" applyFont="1" applyBorder="1" applyAlignment="1">
      <alignment vertical="center"/>
    </xf>
    <xf numFmtId="0" fontId="27" fillId="0" borderId="7" xfId="76" applyFont="1" applyFill="1" applyBorder="1" applyAlignment="1" applyProtection="1">
      <alignment horizontal="left" vertical="center" wrapText="1" indent="1"/>
    </xf>
    <xf numFmtId="0" fontId="27" fillId="0" borderId="1" xfId="76" applyFont="1" applyFill="1" applyBorder="1" applyAlignment="1" applyProtection="1">
      <alignment horizontal="left" vertical="center" wrapText="1" indent="1"/>
    </xf>
    <xf numFmtId="0" fontId="27" fillId="0" borderId="8" xfId="76" applyFont="1" applyFill="1" applyBorder="1" applyAlignment="1" applyProtection="1">
      <alignment horizontal="left" vertical="center" wrapText="1" inden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35" fillId="0" borderId="0" xfId="77" applyFont="1" applyFill="1" applyAlignment="1">
      <alignment horizontal="center" vertical="center" wrapText="1"/>
    </xf>
    <xf numFmtId="0" fontId="36" fillId="7" borderId="12" xfId="77" applyFont="1" applyFill="1" applyBorder="1" applyAlignment="1">
      <alignment horizontal="center" vertical="center"/>
    </xf>
    <xf numFmtId="0" fontId="36" fillId="7" borderId="13" xfId="77" applyFont="1" applyFill="1" applyBorder="1" applyAlignment="1">
      <alignment horizontal="center" vertical="center"/>
    </xf>
    <xf numFmtId="0" fontId="36" fillId="7" borderId="14" xfId="77" applyFont="1" applyFill="1" applyBorder="1" applyAlignment="1">
      <alignment horizontal="center" vertical="center"/>
    </xf>
    <xf numFmtId="0" fontId="35" fillId="0" borderId="0" xfId="77" applyFont="1" applyAlignment="1">
      <alignment horizontal="center" vertical="center" wrapText="1"/>
    </xf>
    <xf numFmtId="0" fontId="43" fillId="0" borderId="6" xfId="77" applyFont="1" applyBorder="1" applyAlignment="1">
      <alignment horizontal="center" vertical="center"/>
    </xf>
    <xf numFmtId="0" fontId="36" fillId="0" borderId="6" xfId="77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4" fillId="0" borderId="6" xfId="77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</cellXfs>
  <cellStyles count="79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ells 2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eader 3" xfId="25"/>
    <cellStyle name="Hyperlink" xfId="26"/>
    <cellStyle name="normal" xfId="27"/>
    <cellStyle name="Normal1" xfId="28"/>
    <cellStyle name="Normal2" xfId="29"/>
    <cellStyle name="Percent1" xfId="30"/>
    <cellStyle name="Title 4" xfId="31"/>
    <cellStyle name="Гиперссылка 2" xfId="32"/>
    <cellStyle name="Гиперссылка 2 2" xfId="33"/>
    <cellStyle name="Гиперссылка 3" xfId="34"/>
    <cellStyle name="Гиперссылка 4" xfId="35"/>
    <cellStyle name="Гиперссылка 4 2" xfId="36"/>
    <cellStyle name="Гиперссылка 5" xfId="37"/>
    <cellStyle name="Границы" xfId="38"/>
    <cellStyle name="Заголовок" xfId="39"/>
    <cellStyle name="ЗаголовокСтолбца" xfId="2"/>
    <cellStyle name="Значение" xfId="40"/>
    <cellStyle name="Обычный" xfId="0" builtinId="0"/>
    <cellStyle name="Обычный 10" xfId="41"/>
    <cellStyle name="Обычный 11 10 2" xfId="77"/>
    <cellStyle name="Обычный 12" xfId="42"/>
    <cellStyle name="Обычный 12 2" xfId="43"/>
    <cellStyle name="Обычный 12 3" xfId="44"/>
    <cellStyle name="Обычный 12 4" xfId="45"/>
    <cellStyle name="Обычный 14" xfId="46"/>
    <cellStyle name="Обычный 14 2" xfId="47"/>
    <cellStyle name="Обычный 14 2 2" xfId="48"/>
    <cellStyle name="Обычный 14 3" xfId="49"/>
    <cellStyle name="Обычный 14 3 2" xfId="50"/>
    <cellStyle name="Обычный 14 4" xfId="51"/>
    <cellStyle name="Обычный 14 4 2" xfId="52"/>
    <cellStyle name="Обычный 14 5" xfId="53"/>
    <cellStyle name="Обычный 14 6" xfId="54"/>
    <cellStyle name="Обычный 14 7" xfId="55"/>
    <cellStyle name="Обычный 14 8" xfId="56"/>
    <cellStyle name="Обычный 14 9" xfId="57"/>
    <cellStyle name="Обычный 15" xfId="58"/>
    <cellStyle name="Обычный 2" xfId="59"/>
    <cellStyle name="Обычный 2 10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3 2 2" xfId="66"/>
    <cellStyle name="Обычный 3 3" xfId="67"/>
    <cellStyle name="Обычный 3 4" xfId="68"/>
    <cellStyle name="Обычный 4" xfId="69"/>
    <cellStyle name="Обычный 5" xfId="70"/>
    <cellStyle name="Обычный 5 2" xfId="71"/>
    <cellStyle name="Обычный 6" xfId="72"/>
    <cellStyle name="Обычный 7" xfId="73"/>
    <cellStyle name="Обычный 8" xfId="74"/>
    <cellStyle name="Обычный 9" xfId="75"/>
    <cellStyle name="Обычный_кап рем_ГУП ТЭК2006осн" xfId="78"/>
    <cellStyle name="Обычный_Мониторинг инвестиций" xfId="1"/>
    <cellStyle name="Обычный_Шаблон по источникам для Модуля Реестр (2)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059;&#1087;&#1088;&#1072;&#1074;&#1083;&#1077;&#1085;&#1080;&#1077;%20&#1080;&#1085;&#1074;&#1077;&#1089;&#1090;&#1080;&#1094;&#1080;&#1086;&#1085;&#1085;&#1086;&#1075;&#1086;%20&#1087;&#1083;&#1072;&#1085;&#1080;&#1088;&#1086;&#1074;&#1072;&#1085;&#1080;&#1103;\&#1048;&#1055;%20&#1089;&#1086;&#1073;&#1089;&#1090;&#1074;&#1077;&#1085;&#1085;&#1099;&#1077;%20&#1089;&#1088;&#1077;&#1076;&#1089;&#1090;&#1074;&#1072;\&#1056;&#1072;&#1089;&#1082;&#1088;&#1099;&#1090;&#1080;&#1077;%20&#1080;&#1085;&#1092;&#1086;&#1088;&#1084;&#1072;&#1094;&#1080;&#1080;%20&#1048;&#1055;2019-2023\&#1054;&#1090;&#1095;&#1105;&#1090;&#1099;%20&#1087;&#1086;%20&#1048;&#1055;%20&#1075;&#1086;&#1076;&#1086;&#1074;&#1099;&#1077;\&#1050;&#1086;&#1087;&#1080;&#1103;%20FAS%20JKH%20OPEN%20INFO%20BALANCE%20WARM(v1%200%203)_&#1057;&#1055;&#1073;%2020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059;&#1087;&#1088;&#1072;&#1074;&#1083;&#1077;&#1085;&#1080;&#1077;%20&#1080;&#1085;&#1074;&#1077;&#1089;&#1090;&#1080;&#1094;&#1080;&#1086;&#1085;&#1085;&#1086;&#1075;&#1086;%20&#1087;&#1083;&#1072;&#1085;&#1080;&#1088;&#1086;&#1074;&#1072;&#1085;&#1080;&#1103;\&#1048;&#1055;%20&#1089;&#1086;&#1073;&#1089;&#1090;&#1074;&#1077;&#1085;&#1085;&#1099;&#1077;%20&#1089;&#1088;&#1077;&#1076;&#1089;&#1090;&#1074;&#1072;\&#1056;&#1072;&#1089;&#1082;&#1088;&#1099;&#1090;&#1080;&#1077;%20&#1080;&#1085;&#1092;&#1086;&#1088;&#1084;&#1072;&#1094;&#1080;&#1080;%20&#1048;&#1055;2019-2023\&#1054;&#1090;&#1095;&#1105;&#1090;&#1099;%20&#1087;&#1086;%20&#1048;&#1055;%20&#1075;&#1086;&#1076;&#1086;&#1074;&#1099;&#1077;\&#1057;&#1090;&#1072;&#1085;&#1076;&#1072;&#1088;&#1090;&#1099;%20&#1054;&#1090;&#1095;&#1105;&#1090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Копия FAS JKH OPEN INFO BALANCE"/>
    </sheetNames>
    <sheetDataSet>
      <sheetData sheetId="0"/>
      <sheetData sheetId="1"/>
      <sheetData sheetId="2">
        <row r="3">
          <cell r="B3" t="str">
            <v>Версия 1.0.3</v>
          </cell>
        </row>
      </sheetData>
      <sheetData sheetId="3"/>
      <sheetData sheetId="4">
        <row r="7">
          <cell r="F7" t="str">
            <v>г.Санкт-Петербург</v>
          </cell>
        </row>
        <row r="14">
          <cell r="F14" t="str">
            <v>04.04.2019</v>
          </cell>
        </row>
        <row r="20">
          <cell r="F20">
            <v>2018</v>
          </cell>
        </row>
        <row r="26">
          <cell r="F26" t="str">
            <v>ГУП "ТЭК СПб"</v>
          </cell>
        </row>
        <row r="36">
          <cell r="F36" t="str">
            <v>да</v>
          </cell>
        </row>
        <row r="37">
          <cell r="F37" t="str">
            <v>01.04.2019</v>
          </cell>
        </row>
      </sheetData>
      <sheetData sheetId="5"/>
      <sheetData sheetId="6"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 t="str">
            <v/>
          </cell>
        </row>
        <row r="25">
          <cell r="I25">
            <v>0</v>
          </cell>
        </row>
      </sheetData>
      <sheetData sheetId="7"/>
      <sheetData sheetId="8">
        <row r="23">
          <cell r="G23">
            <v>22</v>
          </cell>
        </row>
        <row r="29">
          <cell r="G29">
            <v>29406668.979899999</v>
          </cell>
        </row>
        <row r="30">
          <cell r="G30">
            <v>36500143.694982506</v>
          </cell>
        </row>
        <row r="86">
          <cell r="G86">
            <v>474026.44300000003</v>
          </cell>
          <cell r="H86">
            <v>0</v>
          </cell>
        </row>
        <row r="87">
          <cell r="G87" t="str">
            <v>отсутствует</v>
          </cell>
          <cell r="H87">
            <v>0</v>
          </cell>
        </row>
        <row r="89">
          <cell r="G89" t="str">
            <v>отсутствует</v>
          </cell>
          <cell r="H8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B3" t="str">
            <v>город Санкт-Петербург, город Санкт-Петербург (40000000);</v>
          </cell>
        </row>
      </sheetData>
      <sheetData sheetId="60"/>
      <sheetData sheetId="6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4.5"/>
      <sheetName val="Лист1"/>
    </sheetNames>
    <sheetDataSet>
      <sheetData sheetId="0">
        <row r="20">
          <cell r="W20" t="str">
            <v>y</v>
          </cell>
        </row>
        <row r="21">
          <cell r="W21" t="str">
            <v>i</v>
          </cell>
        </row>
        <row r="23">
          <cell r="W23" t="str">
            <v>y</v>
          </cell>
        </row>
        <row r="24">
          <cell r="W24" t="str">
            <v>i</v>
          </cell>
        </row>
        <row r="25">
          <cell r="W25" t="str">
            <v>i</v>
          </cell>
        </row>
        <row r="26">
          <cell r="W26" t="str">
            <v>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5"/>
  <sheetViews>
    <sheetView tabSelected="1" zoomScale="69" zoomScaleNormal="69" workbookViewId="0">
      <pane xSplit="2" ySplit="7" topLeftCell="C85" activePane="bottomRight" state="frozen"/>
      <selection pane="topRight" activeCell="C1" sqref="C1"/>
      <selection pane="bottomLeft" activeCell="A8" sqref="A8"/>
      <selection pane="bottomRight" activeCell="G100" sqref="G100"/>
    </sheetView>
  </sheetViews>
  <sheetFormatPr defaultColWidth="9.109375" defaultRowHeight="14.4" outlineLevelRow="2"/>
  <cols>
    <col min="1" max="1" width="7.6640625" style="6" customWidth="1"/>
    <col min="2" max="2" width="35" style="7" customWidth="1"/>
    <col min="3" max="3" width="9.5546875" style="6" customWidth="1"/>
    <col min="4" max="4" width="26.44140625" style="6" customWidth="1"/>
    <col min="5" max="5" width="17.33203125" style="6" customWidth="1"/>
    <col min="6" max="18" width="25.6640625" style="6" customWidth="1"/>
    <col min="19" max="19" width="18.88671875" style="7" customWidth="1"/>
    <col min="20" max="20" width="33" style="7" customWidth="1"/>
    <col min="21" max="16384" width="9.109375" style="7"/>
  </cols>
  <sheetData>
    <row r="1" spans="1:20">
      <c r="A1" s="83" t="s">
        <v>7</v>
      </c>
      <c r="B1" s="84"/>
      <c r="C1" s="84"/>
      <c r="D1" s="85"/>
    </row>
    <row r="2" spans="1:20">
      <c r="A2" s="4"/>
      <c r="B2" s="3"/>
      <c r="C2" s="4"/>
      <c r="D2" s="3"/>
    </row>
    <row r="3" spans="1:20" s="8" customFormat="1">
      <c r="A3" s="90" t="s">
        <v>148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  <c r="T3" s="92"/>
    </row>
    <row r="4" spans="1:20" s="8" customFormat="1" ht="69" customHeight="1">
      <c r="A4" s="86" t="s">
        <v>0</v>
      </c>
      <c r="B4" s="86" t="s">
        <v>1</v>
      </c>
      <c r="C4" s="86" t="s">
        <v>8</v>
      </c>
      <c r="D4" s="87" t="s">
        <v>166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</row>
    <row r="5" spans="1:20" s="8" customFormat="1" ht="35.25" customHeight="1">
      <c r="A5" s="86"/>
      <c r="B5" s="86"/>
      <c r="C5" s="86"/>
      <c r="D5" s="1" t="s">
        <v>9</v>
      </c>
      <c r="E5" s="1" t="s">
        <v>152</v>
      </c>
      <c r="F5" s="1" t="s">
        <v>149</v>
      </c>
      <c r="G5" s="1" t="s">
        <v>150</v>
      </c>
      <c r="H5" s="1" t="s">
        <v>151</v>
      </c>
      <c r="I5" s="1" t="s">
        <v>153</v>
      </c>
      <c r="J5" s="1" t="s">
        <v>154</v>
      </c>
      <c r="K5" s="1" t="s">
        <v>155</v>
      </c>
      <c r="L5" s="1" t="s">
        <v>156</v>
      </c>
      <c r="M5" s="1" t="s">
        <v>157</v>
      </c>
      <c r="N5" s="1" t="s">
        <v>158</v>
      </c>
      <c r="O5" s="1" t="s">
        <v>159</v>
      </c>
      <c r="P5" s="1" t="s">
        <v>160</v>
      </c>
      <c r="Q5" s="1" t="s">
        <v>161</v>
      </c>
      <c r="R5" s="1" t="s">
        <v>162</v>
      </c>
      <c r="S5" s="1" t="s">
        <v>198</v>
      </c>
      <c r="T5" s="1" t="s">
        <v>199</v>
      </c>
    </row>
    <row r="6" spans="1:20" s="8" customFormat="1">
      <c r="A6" s="9" t="s">
        <v>2</v>
      </c>
      <c r="B6" s="9" t="s">
        <v>3</v>
      </c>
      <c r="C6" s="9" t="s">
        <v>10</v>
      </c>
      <c r="D6" s="9" t="s">
        <v>11</v>
      </c>
      <c r="E6" s="9" t="s">
        <v>12</v>
      </c>
      <c r="F6" s="9" t="s">
        <v>163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9" t="s">
        <v>19</v>
      </c>
      <c r="N6" s="9" t="s">
        <v>177</v>
      </c>
      <c r="O6" s="9" t="s">
        <v>20</v>
      </c>
      <c r="P6" s="9" t="s">
        <v>21</v>
      </c>
      <c r="Q6" s="9" t="s">
        <v>178</v>
      </c>
      <c r="R6" s="9" t="s">
        <v>179</v>
      </c>
      <c r="S6" s="9"/>
      <c r="T6" s="9"/>
    </row>
    <row r="7" spans="1:20" ht="213" customHeight="1">
      <c r="A7" s="2">
        <v>1</v>
      </c>
      <c r="B7" s="25" t="s">
        <v>4</v>
      </c>
      <c r="C7" s="18" t="s">
        <v>5</v>
      </c>
      <c r="D7" s="25" t="s">
        <v>182</v>
      </c>
      <c r="E7" s="25" t="s">
        <v>183</v>
      </c>
      <c r="F7" s="25" t="s">
        <v>184</v>
      </c>
      <c r="G7" s="25" t="s">
        <v>185</v>
      </c>
      <c r="H7" s="25" t="s">
        <v>186</v>
      </c>
      <c r="I7" s="25" t="s">
        <v>187</v>
      </c>
      <c r="J7" s="25" t="s">
        <v>188</v>
      </c>
      <c r="K7" s="25" t="s">
        <v>189</v>
      </c>
      <c r="L7" s="25" t="s">
        <v>190</v>
      </c>
      <c r="M7" s="25" t="s">
        <v>191</v>
      </c>
      <c r="N7" s="25" t="s">
        <v>192</v>
      </c>
      <c r="O7" s="25" t="s">
        <v>193</v>
      </c>
      <c r="P7" s="25" t="s">
        <v>194</v>
      </c>
      <c r="Q7" s="25" t="s">
        <v>195</v>
      </c>
      <c r="R7" s="25" t="s">
        <v>6</v>
      </c>
      <c r="S7" s="25" t="s">
        <v>196</v>
      </c>
      <c r="T7" s="25" t="s">
        <v>197</v>
      </c>
    </row>
    <row r="8" spans="1:20" ht="28.8" outlineLevel="2">
      <c r="A8" s="9">
        <v>2</v>
      </c>
      <c r="B8" s="25" t="s">
        <v>22</v>
      </c>
      <c r="C8" s="9" t="s">
        <v>5</v>
      </c>
      <c r="D8" s="25" t="s">
        <v>167</v>
      </c>
      <c r="E8" s="9" t="s">
        <v>5</v>
      </c>
      <c r="F8" s="9" t="s">
        <v>5</v>
      </c>
      <c r="G8" s="9" t="s">
        <v>5</v>
      </c>
      <c r="H8" s="9" t="s">
        <v>5</v>
      </c>
      <c r="I8" s="9" t="s">
        <v>5</v>
      </c>
      <c r="J8" s="9" t="s">
        <v>5</v>
      </c>
      <c r="K8" s="9" t="s">
        <v>5</v>
      </c>
      <c r="L8" s="9" t="s">
        <v>5</v>
      </c>
      <c r="M8" s="9" t="s">
        <v>5</v>
      </c>
      <c r="N8" s="9"/>
      <c r="O8" s="9"/>
      <c r="P8" s="9"/>
      <c r="Q8" s="9"/>
      <c r="R8" s="9" t="s">
        <v>5</v>
      </c>
      <c r="S8" s="9"/>
      <c r="T8" s="9"/>
    </row>
    <row r="9" spans="1:20" ht="28.8" outlineLevel="2">
      <c r="A9" s="9" t="s">
        <v>23</v>
      </c>
      <c r="B9" s="25" t="s">
        <v>24</v>
      </c>
      <c r="C9" s="9" t="s">
        <v>5</v>
      </c>
      <c r="D9" s="25" t="s">
        <v>180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/>
      <c r="O9" s="9"/>
      <c r="P9" s="9"/>
      <c r="Q9" s="9"/>
      <c r="R9" s="9" t="s">
        <v>5</v>
      </c>
      <c r="S9" s="9"/>
      <c r="T9" s="9"/>
    </row>
    <row r="10" spans="1:20" ht="100.8" outlineLevel="2">
      <c r="A10" s="9" t="s">
        <v>10</v>
      </c>
      <c r="B10" s="25" t="s">
        <v>25</v>
      </c>
      <c r="C10" s="9" t="s">
        <v>5</v>
      </c>
      <c r="D10" s="25" t="s">
        <v>181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/>
      <c r="O10" s="9"/>
      <c r="P10" s="9"/>
      <c r="Q10" s="9"/>
      <c r="R10" s="9" t="s">
        <v>5</v>
      </c>
      <c r="S10" s="9"/>
      <c r="T10" s="9"/>
    </row>
    <row r="11" spans="1:20" ht="28.8" outlineLevel="2">
      <c r="A11" s="9" t="s">
        <v>11</v>
      </c>
      <c r="B11" s="25" t="s">
        <v>26</v>
      </c>
      <c r="C11" s="9" t="s">
        <v>5</v>
      </c>
      <c r="D11" s="25" t="s">
        <v>27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/>
      <c r="O11" s="9"/>
      <c r="P11" s="9"/>
      <c r="Q11" s="9"/>
      <c r="R11" s="9" t="s">
        <v>5</v>
      </c>
      <c r="S11" s="9"/>
      <c r="T11" s="9"/>
    </row>
    <row r="12" spans="1:20" ht="86.4" outlineLevel="2">
      <c r="A12" s="9" t="s">
        <v>28</v>
      </c>
      <c r="B12" s="25" t="s">
        <v>29</v>
      </c>
      <c r="C12" s="9" t="s">
        <v>5</v>
      </c>
      <c r="D12" s="25" t="s">
        <v>30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/>
      <c r="O12" s="9"/>
      <c r="P12" s="9"/>
      <c r="Q12" s="9"/>
      <c r="R12" s="9" t="s">
        <v>5</v>
      </c>
      <c r="S12" s="9"/>
      <c r="T12" s="9"/>
    </row>
    <row r="13" spans="1:20" ht="43.2" outlineLevel="2">
      <c r="A13" s="9" t="s">
        <v>31</v>
      </c>
      <c r="B13" s="25" t="s">
        <v>32</v>
      </c>
      <c r="C13" s="9" t="s">
        <v>5</v>
      </c>
      <c r="D13" s="10" t="s">
        <v>168</v>
      </c>
      <c r="E13" s="10">
        <v>43466</v>
      </c>
      <c r="F13" s="10">
        <v>43466</v>
      </c>
      <c r="G13" s="10">
        <v>43831</v>
      </c>
      <c r="H13" s="10">
        <v>43466</v>
      </c>
      <c r="I13" s="10">
        <v>43466</v>
      </c>
      <c r="J13" s="10">
        <v>43466</v>
      </c>
      <c r="K13" s="10">
        <v>43466</v>
      </c>
      <c r="L13" s="10">
        <v>43466</v>
      </c>
      <c r="M13" s="10">
        <v>43466</v>
      </c>
      <c r="N13" s="10">
        <v>43466</v>
      </c>
      <c r="O13" s="10">
        <v>43466</v>
      </c>
      <c r="P13" s="10"/>
      <c r="Q13" s="10"/>
      <c r="R13" s="10">
        <v>43466</v>
      </c>
      <c r="S13" s="10"/>
      <c r="T13" s="10"/>
    </row>
    <row r="14" spans="1:20" ht="43.2" outlineLevel="2">
      <c r="A14" s="9" t="s">
        <v>33</v>
      </c>
      <c r="B14" s="25" t="s">
        <v>34</v>
      </c>
      <c r="C14" s="9" t="s">
        <v>5</v>
      </c>
      <c r="D14" s="10" t="s">
        <v>169</v>
      </c>
      <c r="E14" s="10">
        <v>45291</v>
      </c>
      <c r="F14" s="10">
        <v>45291</v>
      </c>
      <c r="G14" s="10">
        <v>45291</v>
      </c>
      <c r="H14" s="10">
        <v>45291</v>
      </c>
      <c r="I14" s="10">
        <v>45291</v>
      </c>
      <c r="J14" s="10">
        <v>45291</v>
      </c>
      <c r="K14" s="10">
        <v>45291</v>
      </c>
      <c r="L14" s="10">
        <v>45291</v>
      </c>
      <c r="M14" s="10">
        <v>45291</v>
      </c>
      <c r="N14" s="10">
        <v>45291</v>
      </c>
      <c r="O14" s="10">
        <v>45291</v>
      </c>
      <c r="P14" s="10"/>
      <c r="Q14" s="10"/>
      <c r="R14" s="10">
        <v>45291</v>
      </c>
      <c r="S14" s="10"/>
      <c r="T14" s="10"/>
    </row>
    <row r="15" spans="1:20" ht="100.8" outlineLevel="2">
      <c r="A15" s="9" t="s">
        <v>35</v>
      </c>
      <c r="B15" s="25" t="s">
        <v>36</v>
      </c>
      <c r="C15" s="9" t="s">
        <v>37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outlineLevel="1">
      <c r="A16" s="9" t="s">
        <v>38</v>
      </c>
      <c r="B16" s="11">
        <v>2022</v>
      </c>
      <c r="C16" s="9" t="s">
        <v>37</v>
      </c>
      <c r="D16" s="20">
        <f>D17+D18+D19</f>
        <v>10342648.867999446</v>
      </c>
      <c r="E16" s="20">
        <f t="shared" ref="E16:R16" si="0">E17+E18+E19</f>
        <v>206999.02299999999</v>
      </c>
      <c r="F16" s="20">
        <f t="shared" si="0"/>
        <v>0</v>
      </c>
      <c r="G16" s="20">
        <f t="shared" si="0"/>
        <v>79060.228999999992</v>
      </c>
      <c r="H16" s="20">
        <f t="shared" si="0"/>
        <v>0</v>
      </c>
      <c r="I16" s="20">
        <f t="shared" si="0"/>
        <v>215366.96891</v>
      </c>
      <c r="J16" s="20">
        <f t="shared" si="0"/>
        <v>0.1</v>
      </c>
      <c r="K16" s="20">
        <f t="shared" si="0"/>
        <v>3170317.1938488302</v>
      </c>
      <c r="L16" s="20">
        <f t="shared" si="0"/>
        <v>1945023.3476325239</v>
      </c>
      <c r="M16" s="20">
        <f t="shared" si="0"/>
        <v>555548.78599999996</v>
      </c>
      <c r="N16" s="20">
        <f t="shared" si="0"/>
        <v>73756.873430000007</v>
      </c>
      <c r="O16" s="20">
        <f t="shared" si="0"/>
        <v>1310072.40627301</v>
      </c>
      <c r="P16" s="20">
        <f t="shared" si="0"/>
        <v>470426.31118666672</v>
      </c>
      <c r="Q16" s="20">
        <f t="shared" si="0"/>
        <v>525550.78057730361</v>
      </c>
      <c r="R16" s="20">
        <f t="shared" si="0"/>
        <v>4500</v>
      </c>
      <c r="S16" s="20"/>
      <c r="T16" s="20"/>
    </row>
    <row r="17" spans="1:20" s="28" customFormat="1" outlineLevel="1">
      <c r="A17" s="26" t="s">
        <v>39</v>
      </c>
      <c r="B17" s="11" t="s">
        <v>40</v>
      </c>
      <c r="C17" s="14" t="s">
        <v>37</v>
      </c>
      <c r="D17" s="20">
        <f>E17+F17+G17+H17+I17+J17+K17+L17+M17+N17+O17+P17+Q17+R17+S17+T17</f>
        <v>6988546.5159994438</v>
      </c>
      <c r="E17" s="20">
        <v>0</v>
      </c>
      <c r="F17" s="20">
        <v>0</v>
      </c>
      <c r="G17" s="20">
        <v>0</v>
      </c>
      <c r="H17" s="20">
        <v>0</v>
      </c>
      <c r="I17" s="20">
        <f>215366.96891-I19</f>
        <v>214930.16891000001</v>
      </c>
      <c r="J17" s="20">
        <v>0.1</v>
      </c>
      <c r="K17" s="20">
        <f>3170317.19384883-K19</f>
        <v>640286.59384882916</v>
      </c>
      <c r="L17" s="20">
        <v>1945023.3476325239</v>
      </c>
      <c r="M17" s="20">
        <f>555548.786-M19</f>
        <v>32973.08600000001</v>
      </c>
      <c r="N17" s="20">
        <v>73756.873430000007</v>
      </c>
      <c r="O17" s="20">
        <f>1310072.40627301-O19</f>
        <v>1295072.40627301</v>
      </c>
      <c r="P17" s="20">
        <v>470426.31118666672</v>
      </c>
      <c r="Q17" s="20">
        <v>525550.78057730361</v>
      </c>
      <c r="R17" s="20">
        <v>4500</v>
      </c>
      <c r="S17" s="20">
        <v>250783.55</v>
      </c>
      <c r="T17" s="20">
        <v>1535243.2981411107</v>
      </c>
    </row>
    <row r="18" spans="1:20" s="28" customFormat="1" ht="28.8" outlineLevel="1">
      <c r="A18" s="26" t="s">
        <v>41</v>
      </c>
      <c r="B18" s="11" t="s">
        <v>42</v>
      </c>
      <c r="C18" s="14" t="s">
        <v>37</v>
      </c>
      <c r="D18" s="20">
        <f>E18+F18+G18+H18+I18+J18+K18+L18+M18+N18+O18+P18+Q18+R18+S18+T18</f>
        <v>286059.25199999998</v>
      </c>
      <c r="E18" s="20">
        <v>206999.02299999999</v>
      </c>
      <c r="F18" s="20">
        <v>0</v>
      </c>
      <c r="G18" s="20">
        <v>79060.228999999992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</row>
    <row r="19" spans="1:20" s="28" customFormat="1" ht="28.8" outlineLevel="1">
      <c r="A19" s="27" t="s">
        <v>43</v>
      </c>
      <c r="B19" s="20" t="s">
        <v>44</v>
      </c>
      <c r="C19" s="20" t="s">
        <v>37</v>
      </c>
      <c r="D19" s="20">
        <f>E19+F19+G19+H19+I19+J19+K19+L19+M19+N19+O19+P19+Q19+R19+S19+T19</f>
        <v>3068043.1000000006</v>
      </c>
      <c r="E19" s="20">
        <v>0</v>
      </c>
      <c r="F19" s="20">
        <v>0</v>
      </c>
      <c r="G19" s="20">
        <v>0</v>
      </c>
      <c r="H19" s="20">
        <v>0</v>
      </c>
      <c r="I19" s="20">
        <v>436.8</v>
      </c>
      <c r="J19" s="20">
        <v>0</v>
      </c>
      <c r="K19" s="20">
        <v>2530030.600000001</v>
      </c>
      <c r="L19" s="20">
        <v>0</v>
      </c>
      <c r="M19" s="20">
        <v>522575.69999999995</v>
      </c>
      <c r="N19" s="20">
        <v>0</v>
      </c>
      <c r="O19" s="20">
        <v>15000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</row>
    <row r="20" spans="1:20" ht="28.8" outlineLevel="2">
      <c r="A20" s="9" t="s">
        <v>45</v>
      </c>
      <c r="B20" s="17" t="s">
        <v>46</v>
      </c>
      <c r="C20" s="9" t="s">
        <v>5</v>
      </c>
      <c r="D20" s="12" t="s">
        <v>5</v>
      </c>
      <c r="E20" s="12" t="s">
        <v>5</v>
      </c>
      <c r="F20" s="12" t="s">
        <v>5</v>
      </c>
      <c r="G20" s="12" t="s">
        <v>5</v>
      </c>
      <c r="H20" s="12" t="s">
        <v>5</v>
      </c>
      <c r="I20" s="12" t="s">
        <v>5</v>
      </c>
      <c r="J20" s="12" t="s">
        <v>5</v>
      </c>
      <c r="K20" s="12" t="s">
        <v>5</v>
      </c>
      <c r="L20" s="12" t="s">
        <v>5</v>
      </c>
      <c r="M20" s="12" t="s">
        <v>5</v>
      </c>
      <c r="N20" s="12"/>
      <c r="O20" s="12"/>
      <c r="P20" s="12"/>
      <c r="Q20" s="12"/>
      <c r="R20" s="12" t="s">
        <v>5</v>
      </c>
      <c r="S20" s="12"/>
      <c r="T20" s="12"/>
    </row>
    <row r="21" spans="1:20" outlineLevel="2">
      <c r="A21" s="9" t="s">
        <v>47</v>
      </c>
      <c r="B21" s="17" t="s">
        <v>48</v>
      </c>
      <c r="C21" s="9" t="s">
        <v>5</v>
      </c>
      <c r="D21" s="12" t="s">
        <v>5</v>
      </c>
      <c r="E21" s="12" t="s">
        <v>5</v>
      </c>
      <c r="F21" s="12" t="s">
        <v>5</v>
      </c>
      <c r="G21" s="12" t="s">
        <v>5</v>
      </c>
      <c r="H21" s="12" t="s">
        <v>5</v>
      </c>
      <c r="I21" s="12" t="s">
        <v>5</v>
      </c>
      <c r="J21" s="12" t="s">
        <v>5</v>
      </c>
      <c r="K21" s="12" t="s">
        <v>5</v>
      </c>
      <c r="L21" s="12" t="s">
        <v>5</v>
      </c>
      <c r="M21" s="12" t="s">
        <v>5</v>
      </c>
      <c r="N21" s="12"/>
      <c r="O21" s="12"/>
      <c r="P21" s="12"/>
      <c r="Q21" s="12"/>
      <c r="R21" s="12" t="s">
        <v>5</v>
      </c>
      <c r="S21" s="12"/>
      <c r="T21" s="12"/>
    </row>
    <row r="22" spans="1:20" outlineLevel="2">
      <c r="A22" s="9" t="s">
        <v>49</v>
      </c>
      <c r="B22" s="17" t="s">
        <v>50</v>
      </c>
      <c r="C22" s="9" t="s">
        <v>51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outlineLevel="2">
      <c r="A23" s="9" t="s">
        <v>52</v>
      </c>
      <c r="B23" s="17" t="s">
        <v>53</v>
      </c>
      <c r="C23" s="9" t="s">
        <v>51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outlineLevel="2">
      <c r="A24" s="9" t="s">
        <v>54</v>
      </c>
      <c r="B24" s="17" t="s">
        <v>55</v>
      </c>
      <c r="C24" s="9" t="s">
        <v>5</v>
      </c>
      <c r="D24" s="12" t="s">
        <v>5</v>
      </c>
      <c r="E24" s="12" t="s">
        <v>5</v>
      </c>
      <c r="F24" s="12" t="s">
        <v>5</v>
      </c>
      <c r="G24" s="12" t="s">
        <v>5</v>
      </c>
      <c r="H24" s="12" t="s">
        <v>5</v>
      </c>
      <c r="I24" s="12" t="s">
        <v>5</v>
      </c>
      <c r="J24" s="12" t="s">
        <v>5</v>
      </c>
      <c r="K24" s="12" t="s">
        <v>5</v>
      </c>
      <c r="L24" s="12" t="s">
        <v>5</v>
      </c>
      <c r="M24" s="12" t="s">
        <v>5</v>
      </c>
      <c r="N24" s="12"/>
      <c r="O24" s="12"/>
      <c r="P24" s="12"/>
      <c r="Q24" s="12"/>
      <c r="R24" s="12" t="s">
        <v>5</v>
      </c>
      <c r="S24" s="12"/>
      <c r="T24" s="12"/>
    </row>
    <row r="25" spans="1:20" outlineLevel="2">
      <c r="A25" s="9" t="s">
        <v>56</v>
      </c>
      <c r="B25" s="17" t="s">
        <v>50</v>
      </c>
      <c r="C25" s="9" t="s">
        <v>57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outlineLevel="2">
      <c r="A26" s="9" t="s">
        <v>58</v>
      </c>
      <c r="B26" s="17" t="s">
        <v>53</v>
      </c>
      <c r="C26" s="9" t="s">
        <v>57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43.2" outlineLevel="2">
      <c r="A27" s="9" t="s">
        <v>59</v>
      </c>
      <c r="B27" s="17" t="s">
        <v>60</v>
      </c>
      <c r="C27" s="9" t="s">
        <v>5</v>
      </c>
      <c r="D27" s="12" t="s">
        <v>5</v>
      </c>
      <c r="E27" s="12" t="s">
        <v>5</v>
      </c>
      <c r="F27" s="12" t="s">
        <v>5</v>
      </c>
      <c r="G27" s="12" t="s">
        <v>5</v>
      </c>
      <c r="H27" s="12" t="s">
        <v>5</v>
      </c>
      <c r="I27" s="12" t="s">
        <v>5</v>
      </c>
      <c r="J27" s="12" t="s">
        <v>5</v>
      </c>
      <c r="K27" s="12" t="s">
        <v>5</v>
      </c>
      <c r="L27" s="12" t="s">
        <v>5</v>
      </c>
      <c r="M27" s="12" t="s">
        <v>5</v>
      </c>
      <c r="N27" s="12"/>
      <c r="O27" s="12"/>
      <c r="P27" s="12"/>
      <c r="Q27" s="12"/>
      <c r="R27" s="12" t="s">
        <v>5</v>
      </c>
      <c r="S27" s="12"/>
      <c r="T27" s="12"/>
    </row>
    <row r="28" spans="1:20" outlineLevel="2">
      <c r="A28" s="9" t="s">
        <v>61</v>
      </c>
      <c r="B28" s="17" t="s">
        <v>50</v>
      </c>
      <c r="C28" s="9" t="s">
        <v>62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outlineLevel="2">
      <c r="A29" s="9" t="s">
        <v>63</v>
      </c>
      <c r="B29" s="17" t="s">
        <v>53</v>
      </c>
      <c r="C29" s="9" t="s">
        <v>62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28.8" outlineLevel="2">
      <c r="A30" s="9" t="s">
        <v>64</v>
      </c>
      <c r="B30" s="17" t="s">
        <v>65</v>
      </c>
      <c r="C30" s="9" t="s">
        <v>5</v>
      </c>
      <c r="D30" s="12"/>
      <c r="E30" s="12" t="s">
        <v>5</v>
      </c>
      <c r="F30" s="12" t="s">
        <v>5</v>
      </c>
      <c r="G30" s="12" t="s">
        <v>5</v>
      </c>
      <c r="H30" s="12" t="s">
        <v>5</v>
      </c>
      <c r="I30" s="12" t="s">
        <v>5</v>
      </c>
      <c r="J30" s="12" t="s">
        <v>5</v>
      </c>
      <c r="K30" s="12" t="s">
        <v>5</v>
      </c>
      <c r="L30" s="12" t="s">
        <v>5</v>
      </c>
      <c r="M30" s="12" t="s">
        <v>5</v>
      </c>
      <c r="N30" s="12"/>
      <c r="O30" s="12"/>
      <c r="P30" s="12"/>
      <c r="Q30" s="12"/>
      <c r="R30" s="12" t="s">
        <v>5</v>
      </c>
      <c r="S30" s="12"/>
      <c r="T30" s="12"/>
    </row>
    <row r="31" spans="1:20" outlineLevel="2">
      <c r="A31" s="9" t="s">
        <v>66</v>
      </c>
      <c r="B31" s="17" t="s">
        <v>50</v>
      </c>
      <c r="C31" s="9" t="s">
        <v>67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outlineLevel="2">
      <c r="A32" s="9" t="s">
        <v>68</v>
      </c>
      <c r="B32" s="17" t="s">
        <v>53</v>
      </c>
      <c r="C32" s="9" t="s">
        <v>67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outlineLevel="2">
      <c r="A33" s="9" t="s">
        <v>69</v>
      </c>
      <c r="B33" s="17" t="s">
        <v>70</v>
      </c>
      <c r="C33" s="9" t="s">
        <v>5</v>
      </c>
      <c r="D33" s="12"/>
      <c r="E33" s="12" t="s">
        <v>5</v>
      </c>
      <c r="F33" s="12" t="s">
        <v>5</v>
      </c>
      <c r="G33" s="12" t="s">
        <v>5</v>
      </c>
      <c r="H33" s="12" t="s">
        <v>5</v>
      </c>
      <c r="I33" s="12" t="s">
        <v>5</v>
      </c>
      <c r="J33" s="12" t="s">
        <v>5</v>
      </c>
      <c r="K33" s="12" t="s">
        <v>5</v>
      </c>
      <c r="L33" s="12" t="s">
        <v>5</v>
      </c>
      <c r="M33" s="12" t="s">
        <v>5</v>
      </c>
      <c r="N33" s="12"/>
      <c r="O33" s="12"/>
      <c r="P33" s="12"/>
      <c r="Q33" s="12"/>
      <c r="R33" s="12" t="s">
        <v>5</v>
      </c>
      <c r="S33" s="12"/>
      <c r="T33" s="12"/>
    </row>
    <row r="34" spans="1:20" outlineLevel="2">
      <c r="A34" s="9" t="s">
        <v>71</v>
      </c>
      <c r="B34" s="17" t="s">
        <v>50</v>
      </c>
      <c r="C34" s="9" t="s">
        <v>72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outlineLevel="2">
      <c r="A35" s="9" t="s">
        <v>73</v>
      </c>
      <c r="B35" s="17" t="s">
        <v>53</v>
      </c>
      <c r="C35" s="9" t="s">
        <v>72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28.8" outlineLevel="2">
      <c r="A36" s="9" t="s">
        <v>74</v>
      </c>
      <c r="B36" s="17" t="s">
        <v>75</v>
      </c>
      <c r="C36" s="9" t="s">
        <v>5</v>
      </c>
      <c r="D36" s="12"/>
      <c r="E36" s="12" t="s">
        <v>5</v>
      </c>
      <c r="F36" s="12" t="s">
        <v>5</v>
      </c>
      <c r="G36" s="12" t="s">
        <v>5</v>
      </c>
      <c r="H36" s="12" t="s">
        <v>5</v>
      </c>
      <c r="I36" s="12" t="s">
        <v>5</v>
      </c>
      <c r="J36" s="12" t="s">
        <v>5</v>
      </c>
      <c r="K36" s="12" t="s">
        <v>5</v>
      </c>
      <c r="L36" s="12" t="s">
        <v>5</v>
      </c>
      <c r="M36" s="12" t="s">
        <v>5</v>
      </c>
      <c r="N36" s="12"/>
      <c r="O36" s="12"/>
      <c r="P36" s="12"/>
      <c r="Q36" s="12"/>
      <c r="R36" s="12" t="s">
        <v>5</v>
      </c>
      <c r="S36" s="12"/>
      <c r="T36" s="12"/>
    </row>
    <row r="37" spans="1:20" outlineLevel="2">
      <c r="A37" s="9" t="s">
        <v>76</v>
      </c>
      <c r="B37" s="17" t="s">
        <v>50</v>
      </c>
      <c r="C37" s="9" t="s">
        <v>67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outlineLevel="2">
      <c r="A38" s="9" t="s">
        <v>77</v>
      </c>
      <c r="B38" s="17" t="s">
        <v>53</v>
      </c>
      <c r="C38" s="9" t="s">
        <v>67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28.8" outlineLevel="2">
      <c r="A39" s="9" t="s">
        <v>78</v>
      </c>
      <c r="B39" s="17" t="s">
        <v>79</v>
      </c>
      <c r="C39" s="9" t="s">
        <v>5</v>
      </c>
      <c r="D39" s="12"/>
      <c r="E39" s="12" t="s">
        <v>5</v>
      </c>
      <c r="F39" s="12" t="s">
        <v>5</v>
      </c>
      <c r="G39" s="12" t="s">
        <v>5</v>
      </c>
      <c r="H39" s="12" t="s">
        <v>5</v>
      </c>
      <c r="I39" s="12" t="s">
        <v>5</v>
      </c>
      <c r="J39" s="12" t="s">
        <v>5</v>
      </c>
      <c r="K39" s="12" t="s">
        <v>5</v>
      </c>
      <c r="L39" s="12" t="s">
        <v>5</v>
      </c>
      <c r="M39" s="12" t="s">
        <v>5</v>
      </c>
      <c r="N39" s="12"/>
      <c r="O39" s="12"/>
      <c r="P39" s="12"/>
      <c r="Q39" s="12"/>
      <c r="R39" s="12" t="s">
        <v>5</v>
      </c>
      <c r="S39" s="12"/>
      <c r="T39" s="12"/>
    </row>
    <row r="40" spans="1:20" outlineLevel="2">
      <c r="A40" s="9" t="s">
        <v>80</v>
      </c>
      <c r="B40" s="17" t="s">
        <v>50</v>
      </c>
      <c r="C40" s="9" t="s">
        <v>67</v>
      </c>
      <c r="D40" s="12">
        <v>63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outlineLevel="2">
      <c r="A41" s="9" t="s">
        <v>81</v>
      </c>
      <c r="B41" s="17" t="s">
        <v>53</v>
      </c>
      <c r="C41" s="9" t="s">
        <v>67</v>
      </c>
      <c r="D41" s="12">
        <v>63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28.8" outlineLevel="2">
      <c r="A42" s="9" t="s">
        <v>82</v>
      </c>
      <c r="B42" s="17" t="s">
        <v>83</v>
      </c>
      <c r="C42" s="9" t="s">
        <v>5</v>
      </c>
      <c r="D42" s="12"/>
      <c r="E42" s="12" t="s">
        <v>5</v>
      </c>
      <c r="F42" s="12" t="s">
        <v>5</v>
      </c>
      <c r="G42" s="12" t="s">
        <v>5</v>
      </c>
      <c r="H42" s="12" t="s">
        <v>5</v>
      </c>
      <c r="I42" s="12" t="s">
        <v>5</v>
      </c>
      <c r="J42" s="12" t="s">
        <v>5</v>
      </c>
      <c r="K42" s="12" t="s">
        <v>5</v>
      </c>
      <c r="L42" s="12" t="s">
        <v>5</v>
      </c>
      <c r="M42" s="12" t="s">
        <v>5</v>
      </c>
      <c r="N42" s="12"/>
      <c r="O42" s="12"/>
      <c r="P42" s="12"/>
      <c r="Q42" s="12"/>
      <c r="R42" s="12" t="s">
        <v>5</v>
      </c>
      <c r="S42" s="12"/>
      <c r="T42" s="12"/>
    </row>
    <row r="43" spans="1:20" outlineLevel="2">
      <c r="A43" s="9" t="s">
        <v>84</v>
      </c>
      <c r="B43" s="17" t="s">
        <v>50</v>
      </c>
      <c r="C43" s="9" t="s">
        <v>67</v>
      </c>
      <c r="D43" s="12">
        <v>56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outlineLevel="2">
      <c r="A44" s="9" t="s">
        <v>85</v>
      </c>
      <c r="B44" s="17" t="s">
        <v>53</v>
      </c>
      <c r="C44" s="9" t="s">
        <v>67</v>
      </c>
      <c r="D44" s="12">
        <v>57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28.8" outlineLevel="2">
      <c r="A45" s="9" t="s">
        <v>86</v>
      </c>
      <c r="B45" s="17" t="s">
        <v>87</v>
      </c>
      <c r="C45" s="9" t="s">
        <v>5</v>
      </c>
      <c r="D45" s="12"/>
      <c r="E45" s="12" t="s">
        <v>5</v>
      </c>
      <c r="F45" s="12" t="s">
        <v>5</v>
      </c>
      <c r="G45" s="12" t="s">
        <v>5</v>
      </c>
      <c r="H45" s="12" t="s">
        <v>5</v>
      </c>
      <c r="I45" s="12" t="s">
        <v>5</v>
      </c>
      <c r="J45" s="12" t="s">
        <v>5</v>
      </c>
      <c r="K45" s="12" t="s">
        <v>5</v>
      </c>
      <c r="L45" s="12" t="s">
        <v>5</v>
      </c>
      <c r="M45" s="12" t="s">
        <v>5</v>
      </c>
      <c r="N45" s="12"/>
      <c r="O45" s="12"/>
      <c r="P45" s="12"/>
      <c r="Q45" s="12"/>
      <c r="R45" s="12" t="s">
        <v>5</v>
      </c>
      <c r="S45" s="12"/>
      <c r="T45" s="12"/>
    </row>
    <row r="46" spans="1:20" outlineLevel="2">
      <c r="A46" s="9" t="s">
        <v>88</v>
      </c>
      <c r="B46" s="17" t="s">
        <v>50</v>
      </c>
      <c r="C46" s="9" t="s">
        <v>67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outlineLevel="2">
      <c r="A47" s="9" t="s">
        <v>89</v>
      </c>
      <c r="B47" s="17" t="s">
        <v>53</v>
      </c>
      <c r="C47" s="9" t="s">
        <v>67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28.8" outlineLevel="2">
      <c r="A48" s="9" t="s">
        <v>90</v>
      </c>
      <c r="B48" s="17" t="s">
        <v>91</v>
      </c>
      <c r="C48" s="9" t="s">
        <v>5</v>
      </c>
      <c r="D48" s="12"/>
      <c r="E48" s="12" t="s">
        <v>5</v>
      </c>
      <c r="F48" s="12" t="s">
        <v>5</v>
      </c>
      <c r="G48" s="12" t="s">
        <v>5</v>
      </c>
      <c r="H48" s="12" t="s">
        <v>5</v>
      </c>
      <c r="I48" s="12" t="s">
        <v>5</v>
      </c>
      <c r="J48" s="12" t="s">
        <v>5</v>
      </c>
      <c r="K48" s="12" t="s">
        <v>5</v>
      </c>
      <c r="L48" s="12" t="s">
        <v>5</v>
      </c>
      <c r="M48" s="12" t="s">
        <v>5</v>
      </c>
      <c r="N48" s="12"/>
      <c r="O48" s="12"/>
      <c r="P48" s="12"/>
      <c r="Q48" s="12"/>
      <c r="R48" s="12" t="s">
        <v>5</v>
      </c>
      <c r="S48" s="12"/>
      <c r="T48" s="12"/>
    </row>
    <row r="49" spans="1:20" outlineLevel="2">
      <c r="A49" s="9" t="s">
        <v>92</v>
      </c>
      <c r="B49" s="17" t="s">
        <v>50</v>
      </c>
      <c r="C49" s="9" t="s">
        <v>67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outlineLevel="2">
      <c r="A50" s="9" t="s">
        <v>93</v>
      </c>
      <c r="B50" s="17" t="s">
        <v>53</v>
      </c>
      <c r="C50" s="9" t="s">
        <v>67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outlineLevel="2">
      <c r="A51" s="9" t="s">
        <v>94</v>
      </c>
      <c r="B51" s="17" t="s">
        <v>95</v>
      </c>
      <c r="C51" s="9" t="s">
        <v>5</v>
      </c>
      <c r="D51" s="12"/>
      <c r="E51" s="12" t="s">
        <v>5</v>
      </c>
      <c r="F51" s="12" t="s">
        <v>5</v>
      </c>
      <c r="G51" s="12" t="s">
        <v>5</v>
      </c>
      <c r="H51" s="12" t="s">
        <v>5</v>
      </c>
      <c r="I51" s="12" t="s">
        <v>5</v>
      </c>
      <c r="J51" s="12" t="s">
        <v>5</v>
      </c>
      <c r="K51" s="12" t="s">
        <v>5</v>
      </c>
      <c r="L51" s="12" t="s">
        <v>5</v>
      </c>
      <c r="M51" s="12" t="s">
        <v>5</v>
      </c>
      <c r="N51" s="12"/>
      <c r="O51" s="12"/>
      <c r="P51" s="12"/>
      <c r="Q51" s="12"/>
      <c r="R51" s="12" t="s">
        <v>5</v>
      </c>
      <c r="S51" s="12"/>
      <c r="T51" s="12"/>
    </row>
    <row r="52" spans="1:20" ht="43.2" outlineLevel="2">
      <c r="A52" s="9" t="s">
        <v>96</v>
      </c>
      <c r="B52" s="17" t="s">
        <v>50</v>
      </c>
      <c r="C52" s="9" t="s">
        <v>97</v>
      </c>
      <c r="D52" s="15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43.2" outlineLevel="2">
      <c r="A53" s="9" t="s">
        <v>98</v>
      </c>
      <c r="B53" s="17" t="s">
        <v>53</v>
      </c>
      <c r="C53" s="9" t="s">
        <v>97</v>
      </c>
      <c r="D53" s="15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outlineLevel="2">
      <c r="A54" s="9" t="s">
        <v>99</v>
      </c>
      <c r="B54" s="17" t="s">
        <v>100</v>
      </c>
      <c r="C54" s="9" t="s">
        <v>5</v>
      </c>
      <c r="D54" s="12"/>
      <c r="E54" s="12" t="s">
        <v>5</v>
      </c>
      <c r="F54" s="12" t="s">
        <v>5</v>
      </c>
      <c r="G54" s="12" t="s">
        <v>5</v>
      </c>
      <c r="H54" s="12" t="s">
        <v>5</v>
      </c>
      <c r="I54" s="12" t="s">
        <v>5</v>
      </c>
      <c r="J54" s="12" t="s">
        <v>5</v>
      </c>
      <c r="K54" s="12" t="s">
        <v>5</v>
      </c>
      <c r="L54" s="12" t="s">
        <v>5</v>
      </c>
      <c r="M54" s="12" t="s">
        <v>5</v>
      </c>
      <c r="N54" s="12"/>
      <c r="O54" s="12"/>
      <c r="P54" s="12"/>
      <c r="Q54" s="12"/>
      <c r="R54" s="12" t="s">
        <v>5</v>
      </c>
      <c r="S54" s="12"/>
      <c r="T54" s="12"/>
    </row>
    <row r="55" spans="1:20" ht="28.8" outlineLevel="2">
      <c r="A55" s="9" t="s">
        <v>101</v>
      </c>
      <c r="B55" s="17" t="s">
        <v>50</v>
      </c>
      <c r="C55" s="9" t="s">
        <v>102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28.8" outlineLevel="2">
      <c r="A56" s="9" t="s">
        <v>103</v>
      </c>
      <c r="B56" s="17" t="s">
        <v>53</v>
      </c>
      <c r="C56" s="9" t="s">
        <v>102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outlineLevel="2">
      <c r="A57" s="9" t="s">
        <v>104</v>
      </c>
      <c r="B57" s="17" t="s">
        <v>105</v>
      </c>
      <c r="C57" s="9" t="s">
        <v>5</v>
      </c>
      <c r="D57" s="12"/>
      <c r="E57" s="12" t="s">
        <v>5</v>
      </c>
      <c r="F57" s="12" t="s">
        <v>5</v>
      </c>
      <c r="G57" s="12" t="s">
        <v>5</v>
      </c>
      <c r="H57" s="12" t="s">
        <v>5</v>
      </c>
      <c r="I57" s="12" t="s">
        <v>5</v>
      </c>
      <c r="J57" s="12" t="s">
        <v>5</v>
      </c>
      <c r="K57" s="12" t="s">
        <v>5</v>
      </c>
      <c r="L57" s="12" t="s">
        <v>5</v>
      </c>
      <c r="M57" s="12" t="s">
        <v>5</v>
      </c>
      <c r="N57" s="12"/>
      <c r="O57" s="12"/>
      <c r="P57" s="12"/>
      <c r="Q57" s="12"/>
      <c r="R57" s="12" t="s">
        <v>5</v>
      </c>
      <c r="S57" s="12"/>
      <c r="T57" s="12"/>
    </row>
    <row r="58" spans="1:20" ht="28.8" outlineLevel="2">
      <c r="A58" s="9" t="s">
        <v>106</v>
      </c>
      <c r="B58" s="17" t="s">
        <v>50</v>
      </c>
      <c r="C58" s="9" t="s">
        <v>102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28.8" outlineLevel="2">
      <c r="A59" s="9" t="s">
        <v>107</v>
      </c>
      <c r="B59" s="17" t="s">
        <v>53</v>
      </c>
      <c r="C59" s="9" t="s">
        <v>102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28.8" outlineLevel="2">
      <c r="A60" s="9" t="s">
        <v>108</v>
      </c>
      <c r="B60" s="17" t="s">
        <v>109</v>
      </c>
      <c r="C60" s="9" t="s">
        <v>5</v>
      </c>
      <c r="D60" s="12"/>
      <c r="E60" s="12" t="s">
        <v>5</v>
      </c>
      <c r="F60" s="12" t="s">
        <v>5</v>
      </c>
      <c r="G60" s="12" t="s">
        <v>5</v>
      </c>
      <c r="H60" s="12" t="s">
        <v>5</v>
      </c>
      <c r="I60" s="12" t="s">
        <v>5</v>
      </c>
      <c r="J60" s="12" t="s">
        <v>5</v>
      </c>
      <c r="K60" s="12" t="s">
        <v>5</v>
      </c>
      <c r="L60" s="12" t="s">
        <v>5</v>
      </c>
      <c r="M60" s="12" t="s">
        <v>5</v>
      </c>
      <c r="N60" s="12"/>
      <c r="O60" s="12"/>
      <c r="P60" s="12"/>
      <c r="Q60" s="12"/>
      <c r="R60" s="12" t="s">
        <v>5</v>
      </c>
      <c r="S60" s="12"/>
      <c r="T60" s="12"/>
    </row>
    <row r="61" spans="1:20" outlineLevel="2">
      <c r="A61" s="9" t="s">
        <v>110</v>
      </c>
      <c r="B61" s="17" t="s">
        <v>50</v>
      </c>
      <c r="C61" s="9" t="s">
        <v>111</v>
      </c>
      <c r="D61" s="12"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outlineLevel="2">
      <c r="A62" s="9" t="s">
        <v>112</v>
      </c>
      <c r="B62" s="17" t="s">
        <v>53</v>
      </c>
      <c r="C62" s="9" t="s">
        <v>111</v>
      </c>
      <c r="D62" s="12">
        <v>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outlineLevel="2">
      <c r="A63" s="9" t="s">
        <v>113</v>
      </c>
      <c r="B63" s="17" t="s">
        <v>114</v>
      </c>
      <c r="C63" s="9" t="s">
        <v>5</v>
      </c>
      <c r="D63" s="12"/>
      <c r="E63" s="12" t="s">
        <v>5</v>
      </c>
      <c r="F63" s="12" t="s">
        <v>5</v>
      </c>
      <c r="G63" s="12" t="s">
        <v>5</v>
      </c>
      <c r="H63" s="12" t="s">
        <v>5</v>
      </c>
      <c r="I63" s="12" t="s">
        <v>5</v>
      </c>
      <c r="J63" s="12" t="s">
        <v>5</v>
      </c>
      <c r="K63" s="12" t="s">
        <v>5</v>
      </c>
      <c r="L63" s="12" t="s">
        <v>5</v>
      </c>
      <c r="M63" s="12" t="s">
        <v>5</v>
      </c>
      <c r="N63" s="12"/>
      <c r="O63" s="12"/>
      <c r="P63" s="12"/>
      <c r="Q63" s="12"/>
      <c r="R63" s="12" t="s">
        <v>5</v>
      </c>
      <c r="S63" s="12"/>
      <c r="T63" s="12"/>
    </row>
    <row r="64" spans="1:20" outlineLevel="2">
      <c r="A64" s="9" t="s">
        <v>115</v>
      </c>
      <c r="B64" s="17" t="s">
        <v>50</v>
      </c>
      <c r="C64" s="9" t="s">
        <v>116</v>
      </c>
      <c r="D64" s="12"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outlineLevel="2">
      <c r="A65" s="9" t="s">
        <v>117</v>
      </c>
      <c r="B65" s="17" t="s">
        <v>53</v>
      </c>
      <c r="C65" s="9" t="s">
        <v>116</v>
      </c>
      <c r="D65" s="12"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outlineLevel="2">
      <c r="A66" s="9" t="s">
        <v>118</v>
      </c>
      <c r="B66" s="17" t="s">
        <v>119</v>
      </c>
      <c r="C66" s="9" t="s">
        <v>5</v>
      </c>
      <c r="D66" s="12"/>
      <c r="E66" s="12" t="s">
        <v>5</v>
      </c>
      <c r="F66" s="12" t="s">
        <v>5</v>
      </c>
      <c r="G66" s="12" t="s">
        <v>5</v>
      </c>
      <c r="H66" s="12" t="s">
        <v>5</v>
      </c>
      <c r="I66" s="12" t="s">
        <v>5</v>
      </c>
      <c r="J66" s="12" t="s">
        <v>5</v>
      </c>
      <c r="K66" s="12" t="s">
        <v>5</v>
      </c>
      <c r="L66" s="12" t="s">
        <v>5</v>
      </c>
      <c r="M66" s="12" t="s">
        <v>5</v>
      </c>
      <c r="N66" s="12"/>
      <c r="O66" s="12"/>
      <c r="P66" s="12"/>
      <c r="Q66" s="12"/>
      <c r="R66" s="12" t="s">
        <v>5</v>
      </c>
      <c r="S66" s="12"/>
      <c r="T66" s="12"/>
    </row>
    <row r="67" spans="1:20" ht="28.8" outlineLevel="2">
      <c r="A67" s="9" t="s">
        <v>120</v>
      </c>
      <c r="B67" s="17" t="s">
        <v>50</v>
      </c>
      <c r="C67" s="9" t="s">
        <v>121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28.8" outlineLevel="2">
      <c r="A68" s="9" t="s">
        <v>122</v>
      </c>
      <c r="B68" s="17" t="s">
        <v>53</v>
      </c>
      <c r="C68" s="9" t="s">
        <v>121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22.8" outlineLevel="2">
      <c r="A69" s="9" t="s">
        <v>172</v>
      </c>
      <c r="B69" s="21" t="s">
        <v>164</v>
      </c>
      <c r="C69" s="22" t="s">
        <v>165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28.8" outlineLevel="2">
      <c r="A70" s="9" t="s">
        <v>170</v>
      </c>
      <c r="B70" s="17" t="s">
        <v>50</v>
      </c>
      <c r="C70" s="9" t="s">
        <v>121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28.8" outlineLevel="2">
      <c r="A71" s="9" t="s">
        <v>171</v>
      </c>
      <c r="B71" s="17" t="s">
        <v>53</v>
      </c>
      <c r="C71" s="9" t="s">
        <v>121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83.4" customHeight="1" outlineLevel="2">
      <c r="A72" s="19" t="s">
        <v>174</v>
      </c>
      <c r="B72" s="21" t="s">
        <v>173</v>
      </c>
      <c r="C72" s="23" t="s">
        <v>165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outlineLevel="2">
      <c r="A73" s="9" t="s">
        <v>175</v>
      </c>
      <c r="B73" s="17" t="s">
        <v>50</v>
      </c>
      <c r="C73" s="24" t="s">
        <v>165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outlineLevel="2">
      <c r="A74" s="9" t="s">
        <v>176</v>
      </c>
      <c r="B74" s="17" t="s">
        <v>53</v>
      </c>
      <c r="C74" s="24" t="s">
        <v>165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43.2">
      <c r="A75" s="9" t="s">
        <v>123</v>
      </c>
      <c r="B75" s="11" t="s">
        <v>124</v>
      </c>
      <c r="C75" s="9" t="s">
        <v>37</v>
      </c>
      <c r="D75" s="5">
        <f>SUM(D76:D79)</f>
        <v>9133821.427432999</v>
      </c>
      <c r="E75" s="13">
        <f t="shared" ref="E75:R75" si="1">SUM(E76:E79)</f>
        <v>135914.94199999998</v>
      </c>
      <c r="F75" s="13">
        <f t="shared" si="1"/>
        <v>56324.740400000002</v>
      </c>
      <c r="G75" s="13">
        <f t="shared" si="1"/>
        <v>196593.39188000001</v>
      </c>
      <c r="H75" s="13">
        <f t="shared" si="1"/>
        <v>906.25527</v>
      </c>
      <c r="I75" s="13">
        <f t="shared" si="1"/>
        <v>209268.30806000001</v>
      </c>
      <c r="J75" s="13">
        <f t="shared" si="1"/>
        <v>18.5686</v>
      </c>
      <c r="K75" s="13">
        <f t="shared" si="1"/>
        <v>3421397.04929</v>
      </c>
      <c r="L75" s="13">
        <f t="shared" si="1"/>
        <v>1359469.4127400001</v>
      </c>
      <c r="M75" s="13">
        <f t="shared" si="1"/>
        <v>542129.05000000005</v>
      </c>
      <c r="N75" s="13">
        <f t="shared" si="1"/>
        <v>8315.8671599999998</v>
      </c>
      <c r="O75" s="13">
        <f t="shared" si="1"/>
        <v>984134.72594000003</v>
      </c>
      <c r="P75" s="13">
        <f t="shared" si="1"/>
        <v>339797.84109999996</v>
      </c>
      <c r="Q75" s="13">
        <f t="shared" si="1"/>
        <v>399313.39087999996</v>
      </c>
      <c r="R75" s="13">
        <f t="shared" si="1"/>
        <v>0</v>
      </c>
      <c r="S75" s="13">
        <f>SUM(S76:S79)</f>
        <v>91554.37423999999</v>
      </c>
      <c r="T75" s="13">
        <f>SUM(T76:T79)</f>
        <v>1388683.509873</v>
      </c>
    </row>
    <row r="76" spans="1:20" ht="15.6">
      <c r="A76" s="9" t="s">
        <v>125</v>
      </c>
      <c r="B76" s="17" t="s">
        <v>126</v>
      </c>
      <c r="C76" s="9" t="s">
        <v>37</v>
      </c>
      <c r="D76" s="13">
        <f>D81+D86+D91</f>
        <v>520262.38854999997</v>
      </c>
      <c r="E76" s="13">
        <f>E81+E86+E91</f>
        <v>25975.780249999996</v>
      </c>
      <c r="F76" s="13">
        <f t="shared" ref="F76:T76" si="2">F81+F86+F91</f>
        <v>13.265599999999999</v>
      </c>
      <c r="G76" s="13">
        <f t="shared" si="2"/>
        <v>12794.38931</v>
      </c>
      <c r="H76" s="13">
        <f t="shared" si="2"/>
        <v>0</v>
      </c>
      <c r="I76" s="13">
        <f t="shared" si="2"/>
        <v>18666.023850000001</v>
      </c>
      <c r="J76" s="13">
        <f t="shared" si="2"/>
        <v>0</v>
      </c>
      <c r="K76" s="13">
        <f t="shared" si="2"/>
        <v>193001.6906</v>
      </c>
      <c r="L76" s="13">
        <f t="shared" si="2"/>
        <v>91375.356880000007</v>
      </c>
      <c r="M76" s="13">
        <f t="shared" si="2"/>
        <v>12120</v>
      </c>
      <c r="N76" s="13">
        <f t="shared" si="2"/>
        <v>20.85792</v>
      </c>
      <c r="O76" s="13">
        <f t="shared" si="2"/>
        <v>45608.504580000001</v>
      </c>
      <c r="P76" s="13">
        <f t="shared" si="2"/>
        <v>11586.12572</v>
      </c>
      <c r="Q76" s="13">
        <f t="shared" si="2"/>
        <v>-806.95925</v>
      </c>
      <c r="R76" s="13">
        <f t="shared" si="2"/>
        <v>0</v>
      </c>
      <c r="S76" s="13">
        <f t="shared" si="2"/>
        <v>690</v>
      </c>
      <c r="T76" s="13">
        <f t="shared" si="2"/>
        <v>109217.35309</v>
      </c>
    </row>
    <row r="77" spans="1:20" ht="15.6">
      <c r="A77" s="9" t="s">
        <v>127</v>
      </c>
      <c r="B77" s="17" t="s">
        <v>128</v>
      </c>
      <c r="C77" s="9" t="s">
        <v>37</v>
      </c>
      <c r="D77" s="13">
        <f>D82+D87+D92</f>
        <v>1579402.6459999997</v>
      </c>
      <c r="E77" s="13">
        <f t="shared" ref="E77:T77" si="3">E82+E87+E92</f>
        <v>18420.629019999997</v>
      </c>
      <c r="F77" s="13">
        <f t="shared" si="3"/>
        <v>82.832830000000001</v>
      </c>
      <c r="G77" s="13">
        <f t="shared" si="3"/>
        <v>3692.2972400000003</v>
      </c>
      <c r="H77" s="13">
        <f t="shared" si="3"/>
        <v>0</v>
      </c>
      <c r="I77" s="13">
        <f t="shared" si="3"/>
        <v>78786.5524</v>
      </c>
      <c r="J77" s="13">
        <f t="shared" si="3"/>
        <v>0</v>
      </c>
      <c r="K77" s="13">
        <f t="shared" si="3"/>
        <v>672824.12318999995</v>
      </c>
      <c r="L77" s="13">
        <f t="shared" si="3"/>
        <v>107029.27290999997</v>
      </c>
      <c r="M77" s="13">
        <f t="shared" si="3"/>
        <v>128839.49999999999</v>
      </c>
      <c r="N77" s="13">
        <f t="shared" si="3"/>
        <v>641.43977999999993</v>
      </c>
      <c r="O77" s="13">
        <f t="shared" si="3"/>
        <v>112951.70101999999</v>
      </c>
      <c r="P77" s="13">
        <f t="shared" si="3"/>
        <v>107251.51637</v>
      </c>
      <c r="Q77" s="13">
        <f t="shared" si="3"/>
        <v>64945.956119999995</v>
      </c>
      <c r="R77" s="13">
        <f t="shared" si="3"/>
        <v>0</v>
      </c>
      <c r="S77" s="13">
        <f t="shared" si="3"/>
        <v>52422.963349999998</v>
      </c>
      <c r="T77" s="13">
        <f t="shared" si="3"/>
        <v>231513.86176999999</v>
      </c>
    </row>
    <row r="78" spans="1:20" ht="15.6">
      <c r="A78" s="9" t="s">
        <v>129</v>
      </c>
      <c r="B78" s="17" t="s">
        <v>130</v>
      </c>
      <c r="C78" s="9" t="s">
        <v>37</v>
      </c>
      <c r="D78" s="13">
        <f>D83+D88+D93</f>
        <v>2531311.3016900001</v>
      </c>
      <c r="E78" s="13">
        <f t="shared" ref="E78:T78" si="4">E83+E88+E93</f>
        <v>14959.960760000002</v>
      </c>
      <c r="F78" s="13">
        <f t="shared" si="4"/>
        <v>232.09391000000002</v>
      </c>
      <c r="G78" s="13">
        <f t="shared" si="4"/>
        <v>22631.59561</v>
      </c>
      <c r="H78" s="13">
        <f t="shared" si="4"/>
        <v>0</v>
      </c>
      <c r="I78" s="13">
        <f t="shared" si="4"/>
        <v>65504.931320000003</v>
      </c>
      <c r="J78" s="13">
        <f t="shared" si="4"/>
        <v>0</v>
      </c>
      <c r="K78" s="13">
        <f t="shared" si="4"/>
        <v>952187.12294000003</v>
      </c>
      <c r="L78" s="13">
        <f t="shared" si="4"/>
        <v>222692.36237000002</v>
      </c>
      <c r="M78" s="13">
        <f t="shared" si="4"/>
        <v>205636.7</v>
      </c>
      <c r="N78" s="13">
        <f t="shared" si="4"/>
        <v>286.36667999999997</v>
      </c>
      <c r="O78" s="13">
        <f t="shared" si="4"/>
        <v>355690.70377999998</v>
      </c>
      <c r="P78" s="13">
        <f t="shared" si="4"/>
        <v>61335.13826</v>
      </c>
      <c r="Q78" s="13">
        <f t="shared" si="4"/>
        <v>295280.66524</v>
      </c>
      <c r="R78" s="13">
        <f t="shared" si="4"/>
        <v>0</v>
      </c>
      <c r="S78" s="13">
        <f t="shared" si="4"/>
        <v>20544.40308</v>
      </c>
      <c r="T78" s="13">
        <f t="shared" si="4"/>
        <v>314329.25774000003</v>
      </c>
    </row>
    <row r="79" spans="1:20" ht="15.6">
      <c r="A79" s="9" t="s">
        <v>131</v>
      </c>
      <c r="B79" s="17" t="s">
        <v>132</v>
      </c>
      <c r="C79" s="9" t="s">
        <v>37</v>
      </c>
      <c r="D79" s="13">
        <f>D84+D89+D94</f>
        <v>4502845.0911929999</v>
      </c>
      <c r="E79" s="13">
        <f t="shared" ref="E79:T79" si="5">E84+E89+E94</f>
        <v>76558.571970000005</v>
      </c>
      <c r="F79" s="13">
        <f t="shared" si="5"/>
        <v>55996.548060000001</v>
      </c>
      <c r="G79" s="13">
        <f t="shared" si="5"/>
        <v>157475.10972000001</v>
      </c>
      <c r="H79" s="13">
        <f t="shared" si="5"/>
        <v>906.25527</v>
      </c>
      <c r="I79" s="13">
        <f t="shared" si="5"/>
        <v>46310.800490000001</v>
      </c>
      <c r="J79" s="13">
        <f t="shared" si="5"/>
        <v>18.5686</v>
      </c>
      <c r="K79" s="13">
        <f t="shared" si="5"/>
        <v>1603384.11256</v>
      </c>
      <c r="L79" s="13">
        <f t="shared" si="5"/>
        <v>938372.42058000003</v>
      </c>
      <c r="M79" s="13">
        <f t="shared" si="5"/>
        <v>195532.85</v>
      </c>
      <c r="N79" s="13">
        <f t="shared" si="5"/>
        <v>7367.2027800000005</v>
      </c>
      <c r="O79" s="13">
        <f t="shared" si="5"/>
        <v>469883.81656000001</v>
      </c>
      <c r="P79" s="13">
        <f t="shared" si="5"/>
        <v>159625.06075</v>
      </c>
      <c r="Q79" s="13">
        <f t="shared" si="5"/>
        <v>39893.728769999994</v>
      </c>
      <c r="R79" s="13">
        <f t="shared" si="5"/>
        <v>0</v>
      </c>
      <c r="S79" s="13">
        <f t="shared" si="5"/>
        <v>17897.007809999999</v>
      </c>
      <c r="T79" s="13">
        <f t="shared" si="5"/>
        <v>733623.03727300011</v>
      </c>
    </row>
    <row r="80" spans="1:20" ht="15.6">
      <c r="A80" s="9" t="s">
        <v>133</v>
      </c>
      <c r="B80" s="11" t="s">
        <v>40</v>
      </c>
      <c r="C80" s="14" t="s">
        <v>37</v>
      </c>
      <c r="D80" s="5">
        <f t="shared" ref="D80:R80" si="6">SUM(D81:D84)</f>
        <v>5676040.9978829995</v>
      </c>
      <c r="E80" s="5">
        <f t="shared" si="6"/>
        <v>0</v>
      </c>
      <c r="F80" s="5">
        <f t="shared" si="6"/>
        <v>0</v>
      </c>
      <c r="G80" s="5">
        <f t="shared" si="6"/>
        <v>0</v>
      </c>
      <c r="H80" s="5">
        <f t="shared" si="6"/>
        <v>0</v>
      </c>
      <c r="I80" s="5">
        <f t="shared" si="6"/>
        <v>208831.60806</v>
      </c>
      <c r="J80" s="5">
        <f t="shared" si="6"/>
        <v>18.5686</v>
      </c>
      <c r="K80" s="5">
        <f t="shared" si="6"/>
        <v>900167.84928999958</v>
      </c>
      <c r="L80" s="5">
        <f t="shared" si="6"/>
        <v>1359469.4127400001</v>
      </c>
      <c r="M80" s="5">
        <f t="shared" si="6"/>
        <v>10753.850000000064</v>
      </c>
      <c r="N80" s="5">
        <f t="shared" si="6"/>
        <v>8315.8671599999998</v>
      </c>
      <c r="O80" s="5">
        <f t="shared" si="6"/>
        <v>969134.72594000003</v>
      </c>
      <c r="P80" s="5">
        <f t="shared" si="6"/>
        <v>339797.84109999996</v>
      </c>
      <c r="Q80" s="5">
        <f t="shared" si="6"/>
        <v>399313.39087999996</v>
      </c>
      <c r="R80" s="5">
        <f t="shared" si="6"/>
        <v>0</v>
      </c>
      <c r="S80" s="5">
        <f>SUM(S81:S84)</f>
        <v>91554.37423999999</v>
      </c>
      <c r="T80" s="5">
        <f>SUM(T81:T84)</f>
        <v>1388683.509873</v>
      </c>
    </row>
    <row r="81" spans="1:20" ht="15.6">
      <c r="A81" s="9" t="s">
        <v>134</v>
      </c>
      <c r="B81" s="17" t="s">
        <v>126</v>
      </c>
      <c r="C81" s="9" t="s">
        <v>37</v>
      </c>
      <c r="D81" s="13">
        <f>E81+F81+G81+H81+I81+J81+K81+L81+M81+N81+O81+P81+Q81+R81+S81+T81</f>
        <v>344149.35339</v>
      </c>
      <c r="E81" s="13">
        <v>0</v>
      </c>
      <c r="F81" s="13">
        <v>0</v>
      </c>
      <c r="G81" s="13">
        <v>0</v>
      </c>
      <c r="H81" s="13">
        <v>0</v>
      </c>
      <c r="I81" s="13">
        <v>18666.023850000001</v>
      </c>
      <c r="J81" s="13">
        <v>0</v>
      </c>
      <c r="K81" s="13">
        <v>69374.390599999999</v>
      </c>
      <c r="L81" s="13">
        <v>91375.356880000007</v>
      </c>
      <c r="M81" s="13">
        <v>0</v>
      </c>
      <c r="N81" s="13">
        <v>20.85792</v>
      </c>
      <c r="O81" s="12">
        <v>44026.204579999998</v>
      </c>
      <c r="P81" s="16">
        <v>11586.12572</v>
      </c>
      <c r="Q81" s="12">
        <v>-806.95925</v>
      </c>
      <c r="R81" s="6">
        <v>0</v>
      </c>
      <c r="S81" s="6">
        <v>690</v>
      </c>
      <c r="T81" s="29">
        <v>109217.35309</v>
      </c>
    </row>
    <row r="82" spans="1:20" ht="15.6">
      <c r="A82" s="9" t="s">
        <v>135</v>
      </c>
      <c r="B82" s="17" t="s">
        <v>128</v>
      </c>
      <c r="C82" s="9" t="s">
        <v>37</v>
      </c>
      <c r="D82" s="13">
        <f>E82+F82+G82+H82+I82+J82+K82+L82+M82+N82+O82+P82+Q82+R82+S82+T82</f>
        <v>801476.48690999986</v>
      </c>
      <c r="E82" s="13">
        <v>0</v>
      </c>
      <c r="F82" s="13">
        <v>0</v>
      </c>
      <c r="G82" s="13">
        <v>0</v>
      </c>
      <c r="H82" s="13">
        <v>0</v>
      </c>
      <c r="I82" s="13">
        <v>78411.252399999998</v>
      </c>
      <c r="J82" s="13">
        <v>0</v>
      </c>
      <c r="K82" s="13">
        <v>46308.523189999978</v>
      </c>
      <c r="L82" s="13">
        <v>107029.27290999997</v>
      </c>
      <c r="M82" s="13">
        <v>0</v>
      </c>
      <c r="N82" s="13">
        <v>641.43977999999993</v>
      </c>
      <c r="O82" s="13">
        <v>112951.70101999999</v>
      </c>
      <c r="P82" s="13">
        <v>107251.51637</v>
      </c>
      <c r="Q82" s="13">
        <v>64945.956119999995</v>
      </c>
      <c r="R82" s="12">
        <v>0</v>
      </c>
      <c r="S82" s="12">
        <v>52422.963349999998</v>
      </c>
      <c r="T82" s="12">
        <v>231513.86176999999</v>
      </c>
    </row>
    <row r="83" spans="1:20" ht="15.6">
      <c r="A83" s="9" t="s">
        <v>136</v>
      </c>
      <c r="B83" s="17" t="s">
        <v>130</v>
      </c>
      <c r="C83" s="9" t="s">
        <v>37</v>
      </c>
      <c r="D83" s="13">
        <f>E83+F83+G83+H83+I83+J83+K83+L83+M83+N83+O83+P83+Q83+R83+S83+T83</f>
        <v>1591977.9514100004</v>
      </c>
      <c r="E83" s="13">
        <v>0</v>
      </c>
      <c r="F83" s="13">
        <v>0</v>
      </c>
      <c r="G83" s="13">
        <v>0</v>
      </c>
      <c r="H83" s="13">
        <v>0</v>
      </c>
      <c r="I83" s="13">
        <v>65443.531320000002</v>
      </c>
      <c r="J83" s="13">
        <v>0</v>
      </c>
      <c r="K83" s="13">
        <v>257474.3229400001</v>
      </c>
      <c r="L83" s="13">
        <v>222692.36237000002</v>
      </c>
      <c r="M83" s="13">
        <v>0</v>
      </c>
      <c r="N83" s="13">
        <v>286.36667999999997</v>
      </c>
      <c r="O83" s="13">
        <v>354591.90377999999</v>
      </c>
      <c r="P83" s="13">
        <v>61335.13826</v>
      </c>
      <c r="Q83" s="13">
        <v>295280.66524</v>
      </c>
      <c r="R83" s="12">
        <v>0</v>
      </c>
      <c r="S83" s="12">
        <v>20544.40308</v>
      </c>
      <c r="T83" s="12">
        <v>314329.25774000003</v>
      </c>
    </row>
    <row r="84" spans="1:20" ht="15.6">
      <c r="A84" s="9" t="s">
        <v>137</v>
      </c>
      <c r="B84" s="17" t="s">
        <v>132</v>
      </c>
      <c r="C84" s="9" t="s">
        <v>37</v>
      </c>
      <c r="D84" s="13">
        <f>E84+F84+G84+H84+I84+J84+K84+L84+M84+N84+O84+P84+Q84+R84+S84+T84</f>
        <v>2938437.2061729995</v>
      </c>
      <c r="E84" s="13">
        <v>0</v>
      </c>
      <c r="F84" s="13">
        <v>0</v>
      </c>
      <c r="G84" s="13">
        <v>0</v>
      </c>
      <c r="H84" s="13">
        <v>0</v>
      </c>
      <c r="I84" s="13">
        <v>46310.800490000001</v>
      </c>
      <c r="J84" s="13">
        <v>18.5686</v>
      </c>
      <c r="K84" s="13">
        <v>527010.61255999957</v>
      </c>
      <c r="L84" s="13">
        <v>938372.42058000003</v>
      </c>
      <c r="M84" s="13">
        <v>10753.850000000064</v>
      </c>
      <c r="N84" s="13">
        <v>7367.2027800000005</v>
      </c>
      <c r="O84" s="13">
        <v>457564.91655999998</v>
      </c>
      <c r="P84" s="13">
        <v>159625.06075</v>
      </c>
      <c r="Q84" s="13">
        <v>39893.728769999994</v>
      </c>
      <c r="R84" s="12">
        <v>0</v>
      </c>
      <c r="S84" s="12">
        <v>17897.007809999999</v>
      </c>
      <c r="T84" s="12">
        <v>733623.03727300011</v>
      </c>
    </row>
    <row r="85" spans="1:20" ht="28.8">
      <c r="A85" s="9" t="s">
        <v>138</v>
      </c>
      <c r="B85" s="11" t="s">
        <v>42</v>
      </c>
      <c r="C85" s="9" t="s">
        <v>37</v>
      </c>
      <c r="D85" s="5">
        <f t="shared" ref="D85:R85" si="7">SUM(D86:D89)</f>
        <v>389739.32955000002</v>
      </c>
      <c r="E85" s="5">
        <f t="shared" si="7"/>
        <v>135914.94199999998</v>
      </c>
      <c r="F85" s="5">
        <f t="shared" si="7"/>
        <v>56324.740400000002</v>
      </c>
      <c r="G85" s="5">
        <f t="shared" si="7"/>
        <v>196593.39188000001</v>
      </c>
      <c r="H85" s="5">
        <f t="shared" si="7"/>
        <v>906.25527</v>
      </c>
      <c r="I85" s="5">
        <f t="shared" si="7"/>
        <v>0</v>
      </c>
      <c r="J85" s="5">
        <f t="shared" si="7"/>
        <v>0</v>
      </c>
      <c r="K85" s="5">
        <f t="shared" si="7"/>
        <v>0</v>
      </c>
      <c r="L85" s="5">
        <f t="shared" si="7"/>
        <v>0</v>
      </c>
      <c r="M85" s="5">
        <f t="shared" si="7"/>
        <v>0</v>
      </c>
      <c r="N85" s="5">
        <f t="shared" si="7"/>
        <v>0</v>
      </c>
      <c r="O85" s="5">
        <f t="shared" si="7"/>
        <v>0</v>
      </c>
      <c r="P85" s="5">
        <f t="shared" si="7"/>
        <v>0</v>
      </c>
      <c r="Q85" s="5">
        <f t="shared" si="7"/>
        <v>0</v>
      </c>
      <c r="R85" s="5">
        <f t="shared" si="7"/>
        <v>0</v>
      </c>
      <c r="S85" s="5">
        <f>SUM(S86:S89)</f>
        <v>0</v>
      </c>
      <c r="T85" s="5">
        <f>SUM(T86:T89)</f>
        <v>0</v>
      </c>
    </row>
    <row r="86" spans="1:20" ht="15.6">
      <c r="A86" s="9" t="s">
        <v>139</v>
      </c>
      <c r="B86" s="17" t="s">
        <v>126</v>
      </c>
      <c r="C86" s="9" t="s">
        <v>37</v>
      </c>
      <c r="D86" s="13">
        <f t="shared" ref="D86:D88" si="8">E86+F86+G86+H86+I86+J86+K86+L86+M86+N86+O86+P86+Q86+R86+S86+T86</f>
        <v>38783.435159999994</v>
      </c>
      <c r="E86" s="13">
        <v>25975.780249999996</v>
      </c>
      <c r="F86" s="13">
        <v>13.265599999999999</v>
      </c>
      <c r="G86" s="13">
        <v>12794.38931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</row>
    <row r="87" spans="1:20" ht="15.6">
      <c r="A87" s="9" t="s">
        <v>140</v>
      </c>
      <c r="B87" s="17" t="s">
        <v>128</v>
      </c>
      <c r="C87" s="9" t="s">
        <v>37</v>
      </c>
      <c r="D87" s="13">
        <f t="shared" si="8"/>
        <v>22195.759089999996</v>
      </c>
      <c r="E87" s="13">
        <v>18420.629019999997</v>
      </c>
      <c r="F87" s="13">
        <v>82.832830000000001</v>
      </c>
      <c r="G87" s="13">
        <v>3692.2972400000003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</row>
    <row r="88" spans="1:20" ht="15.6">
      <c r="A88" s="9" t="s">
        <v>141</v>
      </c>
      <c r="B88" s="17" t="s">
        <v>130</v>
      </c>
      <c r="C88" s="9" t="s">
        <v>37</v>
      </c>
      <c r="D88" s="13">
        <f t="shared" si="8"/>
        <v>37823.650280000002</v>
      </c>
      <c r="E88" s="13">
        <v>14959.960760000002</v>
      </c>
      <c r="F88" s="13">
        <v>232.09391000000002</v>
      </c>
      <c r="G88" s="13">
        <v>22631.59561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</row>
    <row r="89" spans="1:20" ht="15.6">
      <c r="A89" s="9" t="s">
        <v>142</v>
      </c>
      <c r="B89" s="17" t="s">
        <v>132</v>
      </c>
      <c r="C89" s="9" t="s">
        <v>37</v>
      </c>
      <c r="D89" s="13">
        <f>E89+F89+G89+H89+I89+J89+K89+L89+M89+N89+O89+P89+Q89+R89+S89+T89</f>
        <v>290936.48502000002</v>
      </c>
      <c r="E89" s="13">
        <v>76558.571970000005</v>
      </c>
      <c r="F89" s="13">
        <v>55996.548060000001</v>
      </c>
      <c r="G89" s="13">
        <v>157475.10972000001</v>
      </c>
      <c r="H89" s="13">
        <v>906.25527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</row>
    <row r="90" spans="1:20" ht="28.8">
      <c r="A90" s="9" t="s">
        <v>143</v>
      </c>
      <c r="B90" s="11" t="s">
        <v>44</v>
      </c>
      <c r="C90" s="9" t="s">
        <v>37</v>
      </c>
      <c r="D90" s="5">
        <f t="shared" ref="D90:T90" si="9">SUM(D91:D94)</f>
        <v>3068041.1000000006</v>
      </c>
      <c r="E90" s="5">
        <f t="shared" si="9"/>
        <v>0</v>
      </c>
      <c r="F90" s="5">
        <f t="shared" si="9"/>
        <v>0</v>
      </c>
      <c r="G90" s="5">
        <f t="shared" si="9"/>
        <v>0</v>
      </c>
      <c r="H90" s="5">
        <f t="shared" si="9"/>
        <v>0</v>
      </c>
      <c r="I90" s="5">
        <f t="shared" si="9"/>
        <v>436.7</v>
      </c>
      <c r="J90" s="5">
        <f t="shared" si="9"/>
        <v>0</v>
      </c>
      <c r="K90" s="5">
        <f t="shared" si="9"/>
        <v>2521229.2000000002</v>
      </c>
      <c r="L90" s="5">
        <f t="shared" si="9"/>
        <v>0</v>
      </c>
      <c r="M90" s="5">
        <f t="shared" si="9"/>
        <v>531375.19999999995</v>
      </c>
      <c r="N90" s="5">
        <f t="shared" si="9"/>
        <v>0</v>
      </c>
      <c r="O90" s="5">
        <f t="shared" si="9"/>
        <v>15000.000000000002</v>
      </c>
      <c r="P90" s="5">
        <f t="shared" si="9"/>
        <v>0</v>
      </c>
      <c r="Q90" s="5">
        <f t="shared" si="9"/>
        <v>0</v>
      </c>
      <c r="R90" s="5">
        <f t="shared" si="9"/>
        <v>0</v>
      </c>
      <c r="S90" s="5">
        <f t="shared" si="9"/>
        <v>0</v>
      </c>
      <c r="T90" s="5">
        <f t="shared" si="9"/>
        <v>0</v>
      </c>
    </row>
    <row r="91" spans="1:20" ht="15.6">
      <c r="A91" s="9" t="s">
        <v>144</v>
      </c>
      <c r="B91" s="17" t="s">
        <v>126</v>
      </c>
      <c r="C91" s="9" t="s">
        <v>37</v>
      </c>
      <c r="D91" s="13">
        <f t="shared" ref="D91:D93" si="10">E91+F91+G91+H91+I91+J91+K91+L91+M91+N91+O91+P91+Q91+R91+S91+T91</f>
        <v>137329.59999999998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123627.3</v>
      </c>
      <c r="L91" s="13">
        <v>0</v>
      </c>
      <c r="M91" s="13">
        <v>12120</v>
      </c>
      <c r="N91" s="13">
        <v>0</v>
      </c>
      <c r="O91" s="13">
        <v>1582.3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</row>
    <row r="92" spans="1:20" ht="15.6">
      <c r="A92" s="9" t="s">
        <v>145</v>
      </c>
      <c r="B92" s="17" t="s">
        <v>128</v>
      </c>
      <c r="C92" s="9" t="s">
        <v>37</v>
      </c>
      <c r="D92" s="13">
        <f t="shared" si="10"/>
        <v>755730.4</v>
      </c>
      <c r="E92" s="13">
        <v>0</v>
      </c>
      <c r="F92" s="13">
        <v>0</v>
      </c>
      <c r="G92" s="13">
        <v>0</v>
      </c>
      <c r="H92" s="13">
        <v>0</v>
      </c>
      <c r="I92" s="13">
        <v>375.3</v>
      </c>
      <c r="J92" s="13">
        <v>0</v>
      </c>
      <c r="K92" s="13">
        <v>626515.6</v>
      </c>
      <c r="L92" s="13">
        <v>0</v>
      </c>
      <c r="M92" s="13">
        <v>128839.49999999999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</row>
    <row r="93" spans="1:20" ht="15.6">
      <c r="A93" s="9" t="s">
        <v>146</v>
      </c>
      <c r="B93" s="17" t="s">
        <v>130</v>
      </c>
      <c r="C93" s="9" t="s">
        <v>37</v>
      </c>
      <c r="D93" s="13">
        <f t="shared" si="10"/>
        <v>901509.7</v>
      </c>
      <c r="E93" s="13">
        <v>0</v>
      </c>
      <c r="F93" s="13">
        <v>0</v>
      </c>
      <c r="G93" s="13">
        <v>0</v>
      </c>
      <c r="H93" s="13">
        <v>0</v>
      </c>
      <c r="I93" s="13">
        <v>61.399999999999977</v>
      </c>
      <c r="J93" s="13">
        <v>0</v>
      </c>
      <c r="K93" s="13">
        <v>694712.79999999993</v>
      </c>
      <c r="L93" s="13">
        <v>0</v>
      </c>
      <c r="M93" s="13">
        <v>205636.7</v>
      </c>
      <c r="N93" s="13">
        <v>0</v>
      </c>
      <c r="O93" s="13">
        <v>1098.8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</row>
    <row r="94" spans="1:20" ht="15.6">
      <c r="A94" s="9" t="s">
        <v>147</v>
      </c>
      <c r="B94" s="17" t="s">
        <v>132</v>
      </c>
      <c r="C94" s="9" t="s">
        <v>37</v>
      </c>
      <c r="D94" s="13">
        <f>E94+F94+G94+H94+I94+J94+K94+L94+M94+N94+O94+P94+Q94+R94+S94+T94</f>
        <v>1273471.4000000004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1076373.5000000005</v>
      </c>
      <c r="L94" s="13">
        <v>0</v>
      </c>
      <c r="M94" s="13">
        <v>184778.99999999994</v>
      </c>
      <c r="N94" s="13">
        <v>0</v>
      </c>
      <c r="O94" s="13">
        <v>12318.900000000001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</row>
    <row r="95" spans="1:20" ht="26.4" customHeight="1">
      <c r="B95" s="102" t="s">
        <v>240</v>
      </c>
      <c r="C95" s="103"/>
      <c r="D95" s="103"/>
      <c r="E95" s="103"/>
      <c r="F95" s="103"/>
      <c r="G95" s="103"/>
      <c r="H95" s="103"/>
      <c r="I95" s="103"/>
      <c r="J95" s="103"/>
      <c r="K95" s="103"/>
      <c r="S95" s="6"/>
      <c r="T95" s="6"/>
    </row>
  </sheetData>
  <mergeCells count="7">
    <mergeCell ref="B95:K95"/>
    <mergeCell ref="A1:D1"/>
    <mergeCell ref="A4:A5"/>
    <mergeCell ref="B4:B5"/>
    <mergeCell ref="C4:C5"/>
    <mergeCell ref="D4:S4"/>
    <mergeCell ref="A3:T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N7 D11:D12 B69:C69 B72:C72 C73:C74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10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3:D14 D8:D9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2" sqref="A2:E2"/>
    </sheetView>
  </sheetViews>
  <sheetFormatPr defaultColWidth="9.109375" defaultRowHeight="13.2"/>
  <cols>
    <col min="1" max="1" width="6.44140625" style="31" customWidth="1"/>
    <col min="2" max="2" width="80.6640625" style="31" customWidth="1"/>
    <col min="3" max="3" width="17" style="31" customWidth="1"/>
    <col min="4" max="4" width="17.44140625" style="31" customWidth="1"/>
    <col min="5" max="5" width="18.109375" style="31" customWidth="1"/>
    <col min="6" max="6" width="10.33203125" style="31" bestFit="1" customWidth="1"/>
    <col min="7" max="23" width="0" style="31" hidden="1" customWidth="1"/>
    <col min="24" max="16384" width="9.109375" style="31"/>
  </cols>
  <sheetData>
    <row r="1" spans="1:13">
      <c r="A1" s="30"/>
      <c r="B1" s="30"/>
      <c r="C1" s="30"/>
      <c r="D1" s="30"/>
      <c r="E1" s="30"/>
    </row>
    <row r="2" spans="1:13" ht="81" customHeight="1">
      <c r="A2" s="93" t="s">
        <v>200</v>
      </c>
      <c r="B2" s="93"/>
      <c r="C2" s="93"/>
      <c r="D2" s="93"/>
      <c r="E2" s="93"/>
    </row>
    <row r="3" spans="1:13">
      <c r="A3" s="30"/>
      <c r="B3" s="30"/>
      <c r="C3" s="30"/>
      <c r="D3" s="30"/>
      <c r="E3" s="30"/>
    </row>
    <row r="4" spans="1:13" s="34" customFormat="1" ht="15">
      <c r="A4" s="94" t="s">
        <v>0</v>
      </c>
      <c r="B4" s="94" t="s">
        <v>201</v>
      </c>
      <c r="C4" s="32" t="s">
        <v>202</v>
      </c>
      <c r="D4" s="33" t="s">
        <v>53</v>
      </c>
      <c r="E4" s="33" t="s">
        <v>50</v>
      </c>
    </row>
    <row r="5" spans="1:13" s="34" customFormat="1" ht="15">
      <c r="A5" s="95"/>
      <c r="B5" s="96"/>
      <c r="C5" s="35"/>
      <c r="D5" s="36">
        <v>2022</v>
      </c>
      <c r="E5" s="36">
        <v>2022</v>
      </c>
    </row>
    <row r="6" spans="1:13">
      <c r="A6" s="37">
        <v>1</v>
      </c>
      <c r="B6" s="37">
        <f>A6+1</f>
        <v>2</v>
      </c>
      <c r="C6" s="37">
        <f>B6+1</f>
        <v>3</v>
      </c>
      <c r="D6" s="37">
        <v>4</v>
      </c>
      <c r="E6" s="37">
        <v>5</v>
      </c>
    </row>
    <row r="7" spans="1:13" s="34" customFormat="1" ht="15.6" customHeight="1">
      <c r="A7" s="38">
        <v>1</v>
      </c>
      <c r="B7" s="39" t="s">
        <v>203</v>
      </c>
      <c r="C7" s="38" t="s">
        <v>204</v>
      </c>
      <c r="D7" s="40" t="s">
        <v>205</v>
      </c>
      <c r="E7" s="40" t="s">
        <v>205</v>
      </c>
    </row>
    <row r="8" spans="1:13" s="34" customFormat="1" ht="31.2" customHeight="1">
      <c r="A8" s="41">
        <v>2</v>
      </c>
      <c r="B8" s="42" t="s">
        <v>206</v>
      </c>
      <c r="C8" s="38" t="s">
        <v>207</v>
      </c>
      <c r="D8" s="43">
        <v>164.72</v>
      </c>
      <c r="E8" s="43">
        <v>163.57446243818606</v>
      </c>
      <c r="J8" s="34" t="s">
        <v>208</v>
      </c>
    </row>
    <row r="9" spans="1:13" s="34" customFormat="1" ht="15.6" customHeight="1">
      <c r="A9" s="38">
        <v>3</v>
      </c>
      <c r="B9" s="39" t="s">
        <v>209</v>
      </c>
      <c r="C9" s="38" t="s">
        <v>210</v>
      </c>
      <c r="D9" s="43">
        <v>127.87</v>
      </c>
      <c r="E9" s="43">
        <v>93.2</v>
      </c>
      <c r="G9" s="34" t="s">
        <v>211</v>
      </c>
      <c r="J9" s="34" t="s">
        <v>212</v>
      </c>
      <c r="M9" s="34" t="s">
        <v>213</v>
      </c>
    </row>
    <row r="10" spans="1:13" s="34" customFormat="1" ht="31.2">
      <c r="A10" s="38">
        <f>A9+1</f>
        <v>4</v>
      </c>
      <c r="B10" s="39" t="s">
        <v>214</v>
      </c>
      <c r="C10" s="38"/>
      <c r="D10" s="44"/>
      <c r="E10" s="44"/>
      <c r="G10" s="34" t="s">
        <v>215</v>
      </c>
      <c r="J10" s="34" t="s">
        <v>216</v>
      </c>
    </row>
    <row r="11" spans="1:13" s="34" customFormat="1" ht="15.6">
      <c r="A11" s="45" t="s">
        <v>12</v>
      </c>
      <c r="B11" s="39" t="s">
        <v>217</v>
      </c>
      <c r="C11" s="38" t="s">
        <v>67</v>
      </c>
      <c r="D11" s="46">
        <v>57</v>
      </c>
      <c r="E11" s="46">
        <v>56</v>
      </c>
    </row>
    <row r="12" spans="1:13" s="34" customFormat="1" ht="15.6" customHeight="1">
      <c r="A12" s="45" t="s">
        <v>163</v>
      </c>
      <c r="B12" s="39" t="s">
        <v>218</v>
      </c>
      <c r="C12" s="38" t="s">
        <v>67</v>
      </c>
      <c r="D12" s="46">
        <v>63</v>
      </c>
      <c r="E12" s="46">
        <v>63</v>
      </c>
      <c r="G12" s="47"/>
      <c r="H12" s="47"/>
    </row>
    <row r="13" spans="1:13" s="34" customFormat="1" ht="62.4">
      <c r="A13" s="48">
        <v>5</v>
      </c>
      <c r="B13" s="49" t="s">
        <v>219</v>
      </c>
      <c r="C13" s="50" t="s">
        <v>220</v>
      </c>
      <c r="D13" s="51">
        <v>9.84</v>
      </c>
      <c r="E13" s="51">
        <v>9.25</v>
      </c>
      <c r="G13" s="52"/>
      <c r="H13" s="47"/>
    </row>
    <row r="14" spans="1:13" s="34" customFormat="1" ht="31.2">
      <c r="A14" s="48">
        <v>6</v>
      </c>
      <c r="B14" s="49" t="s">
        <v>164</v>
      </c>
      <c r="C14" s="50" t="s">
        <v>221</v>
      </c>
      <c r="D14" s="53">
        <v>5473347</v>
      </c>
      <c r="E14" s="54">
        <v>5317923.8710000012</v>
      </c>
      <c r="G14" s="47"/>
      <c r="H14" s="47"/>
      <c r="I14" s="47"/>
    </row>
    <row r="15" spans="1:13" s="34" customFormat="1" ht="46.8">
      <c r="A15" s="38">
        <v>7</v>
      </c>
      <c r="B15" s="39" t="s">
        <v>222</v>
      </c>
      <c r="C15" s="50" t="s">
        <v>165</v>
      </c>
      <c r="D15" s="43">
        <v>47</v>
      </c>
      <c r="E15" s="43">
        <v>47</v>
      </c>
    </row>
    <row r="16" spans="1:13" s="34" customFormat="1" ht="15.6">
      <c r="A16" s="55" t="s">
        <v>223</v>
      </c>
      <c r="B16" s="39" t="s">
        <v>224</v>
      </c>
      <c r="C16" s="50" t="s">
        <v>165</v>
      </c>
      <c r="D16" s="53">
        <v>19</v>
      </c>
      <c r="E16" s="53">
        <v>19</v>
      </c>
    </row>
    <row r="17" spans="1:5" s="34" customFormat="1" ht="15.6">
      <c r="A17" s="55" t="s">
        <v>225</v>
      </c>
      <c r="B17" s="39" t="s">
        <v>226</v>
      </c>
      <c r="C17" s="50" t="s">
        <v>165</v>
      </c>
      <c r="D17" s="53">
        <v>28</v>
      </c>
      <c r="E17" s="53">
        <v>28</v>
      </c>
    </row>
    <row r="18" spans="1:5">
      <c r="D18" s="56"/>
      <c r="E18" s="56"/>
    </row>
    <row r="19" spans="1:5">
      <c r="D19" s="57"/>
      <c r="E19" s="57"/>
    </row>
  </sheetData>
  <mergeCells count="3">
    <mergeCell ref="A2:E2"/>
    <mergeCell ref="A4:A5"/>
    <mergeCell ref="B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workbookViewId="0">
      <selection activeCell="K15" sqref="K15"/>
    </sheetView>
  </sheetViews>
  <sheetFormatPr defaultColWidth="9.109375" defaultRowHeight="13.2"/>
  <cols>
    <col min="1" max="1" width="4.109375" style="76" customWidth="1"/>
    <col min="2" max="2" width="66" style="60" customWidth="1"/>
    <col min="3" max="3" width="12" style="60" customWidth="1"/>
    <col min="4" max="4" width="13.109375" style="60" customWidth="1"/>
    <col min="5" max="5" width="11.6640625" style="60" customWidth="1"/>
    <col min="6" max="6" width="12.21875" style="60" customWidth="1"/>
    <col min="7" max="7" width="14.33203125" style="75" customWidth="1"/>
    <col min="8" max="8" width="12.33203125" style="75" customWidth="1"/>
    <col min="9" max="9" width="14.5546875" style="60" customWidth="1"/>
    <col min="10" max="10" width="14.44140625" style="60" customWidth="1"/>
    <col min="11" max="11" width="13.21875" style="60" customWidth="1"/>
    <col min="12" max="12" width="13" style="60" customWidth="1"/>
    <col min="13" max="31" width="9.109375" style="60" customWidth="1"/>
    <col min="32" max="16384" width="9.109375" style="60"/>
  </cols>
  <sheetData>
    <row r="1" spans="1:33">
      <c r="A1" s="58"/>
      <c r="B1" s="59"/>
      <c r="C1" s="59"/>
      <c r="D1" s="59"/>
      <c r="E1" s="59"/>
      <c r="F1" s="59"/>
      <c r="G1" s="30"/>
      <c r="H1" s="30"/>
      <c r="I1" s="59"/>
      <c r="J1" s="59"/>
      <c r="L1" s="61" t="s">
        <v>227</v>
      </c>
    </row>
    <row r="2" spans="1:33">
      <c r="A2" s="58"/>
      <c r="B2" s="59"/>
      <c r="C2" s="59"/>
      <c r="E2" s="59"/>
      <c r="F2" s="59"/>
      <c r="G2" s="30"/>
      <c r="H2" s="30"/>
      <c r="I2" s="59"/>
      <c r="J2" s="59"/>
      <c r="K2" s="59"/>
      <c r="L2" s="59"/>
    </row>
    <row r="3" spans="1:33" s="62" customFormat="1" ht="69.599999999999994" customHeight="1">
      <c r="A3" s="97" t="s">
        <v>228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33" ht="15.6">
      <c r="A4" s="63"/>
      <c r="B4" s="64"/>
      <c r="C4" s="64"/>
      <c r="D4" s="59"/>
      <c r="E4" s="64"/>
      <c r="F4" s="64"/>
      <c r="G4" s="65"/>
      <c r="H4" s="65"/>
      <c r="I4" s="64"/>
      <c r="J4" s="64"/>
      <c r="K4" s="64"/>
      <c r="L4" s="64"/>
    </row>
    <row r="5" spans="1:33">
      <c r="A5" s="58"/>
      <c r="B5" s="59"/>
      <c r="C5" s="59"/>
      <c r="D5" s="59"/>
      <c r="E5" s="59"/>
      <c r="F5" s="59"/>
      <c r="G5" s="30"/>
      <c r="H5" s="30"/>
      <c r="I5" s="59"/>
      <c r="J5" s="59"/>
      <c r="K5" s="59"/>
      <c r="L5" s="59"/>
    </row>
    <row r="6" spans="1:33" ht="13.2" customHeight="1">
      <c r="A6" s="98" t="s">
        <v>0</v>
      </c>
      <c r="B6" s="99" t="s">
        <v>229</v>
      </c>
      <c r="C6" s="98" t="s">
        <v>230</v>
      </c>
      <c r="D6" s="98"/>
      <c r="E6" s="98"/>
      <c r="F6" s="98"/>
      <c r="G6" s="98" t="s">
        <v>231</v>
      </c>
      <c r="H6" s="98"/>
      <c r="I6" s="98"/>
      <c r="J6" s="98"/>
      <c r="K6" s="98"/>
      <c r="L6" s="98"/>
    </row>
    <row r="7" spans="1:33" ht="76.2" customHeight="1">
      <c r="A7" s="98"/>
      <c r="B7" s="100"/>
      <c r="C7" s="101" t="s">
        <v>232</v>
      </c>
      <c r="D7" s="101" t="s">
        <v>232</v>
      </c>
      <c r="E7" s="101" t="s">
        <v>233</v>
      </c>
      <c r="F7" s="101" t="s">
        <v>233</v>
      </c>
      <c r="G7" s="101" t="s">
        <v>234</v>
      </c>
      <c r="H7" s="101"/>
      <c r="I7" s="101" t="s">
        <v>235</v>
      </c>
      <c r="J7" s="101"/>
      <c r="K7" s="101" t="s">
        <v>236</v>
      </c>
      <c r="L7" s="101"/>
    </row>
    <row r="8" spans="1:33" ht="13.2" customHeight="1">
      <c r="A8" s="98"/>
      <c r="B8" s="100"/>
      <c r="C8" s="66" t="s">
        <v>237</v>
      </c>
      <c r="D8" s="66" t="s">
        <v>238</v>
      </c>
      <c r="E8" s="66" t="s">
        <v>237</v>
      </c>
      <c r="F8" s="66" t="s">
        <v>238</v>
      </c>
      <c r="G8" s="66" t="s">
        <v>237</v>
      </c>
      <c r="H8" s="66" t="s">
        <v>238</v>
      </c>
      <c r="I8" s="66" t="s">
        <v>237</v>
      </c>
      <c r="J8" s="66" t="s">
        <v>238</v>
      </c>
      <c r="K8" s="66" t="s">
        <v>237</v>
      </c>
      <c r="L8" s="66" t="s">
        <v>238</v>
      </c>
    </row>
    <row r="9" spans="1:33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</row>
    <row r="10" spans="1:33">
      <c r="A10" s="66"/>
      <c r="B10" s="66" t="s">
        <v>239</v>
      </c>
      <c r="C10" s="67">
        <v>0.72</v>
      </c>
      <c r="D10" s="67">
        <v>0.93</v>
      </c>
      <c r="E10" s="67">
        <v>2.4599999999999999E-3</v>
      </c>
      <c r="F10" s="67">
        <v>7.1300000000000001E-3</v>
      </c>
      <c r="G10" s="67">
        <v>164.72</v>
      </c>
      <c r="H10" s="68">
        <v>163.57446243818606</v>
      </c>
      <c r="I10" s="67">
        <v>2.0499999999999998</v>
      </c>
      <c r="J10" s="68">
        <v>4.1701430089853346</v>
      </c>
      <c r="K10" s="67">
        <v>9.84</v>
      </c>
      <c r="L10" s="67">
        <v>9.25</v>
      </c>
    </row>
    <row r="12" spans="1:33" s="75" customFormat="1">
      <c r="A12" s="69"/>
      <c r="B12" s="70"/>
      <c r="C12" s="71"/>
      <c r="D12" s="71"/>
      <c r="E12" s="71"/>
      <c r="F12" s="71"/>
      <c r="G12" s="72"/>
      <c r="H12" s="72"/>
      <c r="I12" s="73"/>
      <c r="J12" s="73"/>
      <c r="K12" s="73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</row>
    <row r="13" spans="1:33" s="75" customFormat="1">
      <c r="A13" s="69"/>
      <c r="B13" s="70"/>
      <c r="C13" s="71"/>
      <c r="D13" s="71"/>
      <c r="E13" s="71"/>
      <c r="F13" s="71"/>
      <c r="G13" s="72"/>
      <c r="H13" s="72"/>
      <c r="I13" s="73"/>
      <c r="J13" s="73"/>
      <c r="K13" s="73"/>
      <c r="L13" s="73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</row>
    <row r="14" spans="1:33">
      <c r="B14" s="31"/>
      <c r="C14" s="31"/>
      <c r="D14" s="31"/>
      <c r="E14" s="31"/>
      <c r="F14" s="31"/>
      <c r="G14" s="74"/>
      <c r="H14" s="74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</row>
    <row r="15" spans="1:33">
      <c r="A15" s="60"/>
      <c r="B15" s="78"/>
      <c r="G15" s="74"/>
      <c r="H15" s="74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33">
      <c r="A16" s="60"/>
      <c r="G16" s="74"/>
      <c r="H16" s="74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</row>
    <row r="17" spans="1:33">
      <c r="A17" s="60"/>
      <c r="B17" s="78"/>
      <c r="G17" s="74"/>
      <c r="H17" s="74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</row>
    <row r="18" spans="1:33">
      <c r="A18" s="60"/>
      <c r="B18" s="78"/>
      <c r="G18" s="74"/>
      <c r="H18" s="74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>
      <c r="A19" s="60"/>
      <c r="B19" s="78"/>
      <c r="G19" s="74"/>
      <c r="H19" s="74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</row>
    <row r="20" spans="1:33">
      <c r="A20" s="60"/>
      <c r="B20" s="78"/>
      <c r="G20" s="74"/>
      <c r="H20" s="74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</row>
    <row r="21" spans="1:33">
      <c r="A21" s="60"/>
      <c r="B21" s="78"/>
      <c r="G21" s="74"/>
      <c r="H21" s="74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</row>
    <row r="22" spans="1:33">
      <c r="A22" s="60"/>
      <c r="G22" s="74"/>
      <c r="H22" s="79"/>
      <c r="I22" s="80"/>
      <c r="J22" s="80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</row>
    <row r="23" spans="1:33">
      <c r="A23" s="60"/>
      <c r="H23" s="81"/>
      <c r="I23" s="82"/>
      <c r="J23" s="82"/>
    </row>
    <row r="24" spans="1:33">
      <c r="A24" s="60"/>
      <c r="H24" s="81"/>
      <c r="I24" s="82"/>
      <c r="J24" s="82"/>
    </row>
    <row r="25" spans="1:33">
      <c r="A25" s="60"/>
      <c r="H25" s="81"/>
      <c r="I25" s="82"/>
      <c r="J25" s="82"/>
    </row>
  </sheetData>
  <mergeCells count="10">
    <mergeCell ref="A3:L3"/>
    <mergeCell ref="A6:A8"/>
    <mergeCell ref="B6:B8"/>
    <mergeCell ref="C6:F6"/>
    <mergeCell ref="G6:L6"/>
    <mergeCell ref="C7:D7"/>
    <mergeCell ref="E7:F7"/>
    <mergeCell ref="G7:H7"/>
    <mergeCell ref="I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Отчёт по ИП  за 2022 год</vt:lpstr>
      <vt:lpstr>Отчёт по показателям за 2022год</vt:lpstr>
      <vt:lpstr>Показатели эффективности-отчёт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ЗГОДА ВАЛЕНТИНА ЛЕОНИДОВНА</dc:creator>
  <cp:lastModifiedBy>Згода Валентина Леонидовна</cp:lastModifiedBy>
  <cp:lastPrinted>2019-06-13T11:20:02Z</cp:lastPrinted>
  <dcterms:created xsi:type="dcterms:W3CDTF">2019-06-13T08:29:26Z</dcterms:created>
  <dcterms:modified xsi:type="dcterms:W3CDTF">2023-04-20T05:55:07Z</dcterms:modified>
</cp:coreProperties>
</file>