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270" windowHeight="12855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'СТ-ИП(отчет)'!$A$1:$P$29</definedName>
  </definedNames>
  <calcPr calcId="145621"/>
</workbook>
</file>

<file path=xl/calcChain.xml><?xml version="1.0" encoding="utf-8"?>
<calcChain xmlns="http://schemas.openxmlformats.org/spreadsheetml/2006/main">
  <c r="I17" i="2" l="1"/>
  <c r="J17" i="2"/>
  <c r="J23" i="2" l="1"/>
  <c r="J21" i="2"/>
  <c r="E16" i="2" l="1"/>
  <c r="F16" i="2"/>
  <c r="G16" i="2"/>
  <c r="H16" i="2"/>
  <c r="I16" i="2"/>
  <c r="J16" i="2"/>
  <c r="K16" i="2"/>
  <c r="D16" i="2"/>
  <c r="E22" i="2" l="1"/>
  <c r="F22" i="2"/>
  <c r="G22" i="2"/>
  <c r="H22" i="2"/>
  <c r="I22" i="2"/>
  <c r="J22" i="2"/>
  <c r="K22" i="2"/>
  <c r="D22" i="2"/>
  <c r="E20" i="2" l="1"/>
  <c r="F20" i="2"/>
  <c r="G20" i="2"/>
  <c r="H20" i="2"/>
  <c r="I20" i="2"/>
  <c r="J20" i="2"/>
  <c r="K20" i="2"/>
  <c r="D20" i="2"/>
  <c r="E18" i="2"/>
  <c r="F18" i="2"/>
  <c r="G18" i="2"/>
  <c r="H18" i="2"/>
  <c r="I18" i="2"/>
  <c r="J18" i="2"/>
  <c r="K18" i="2"/>
  <c r="D18" i="2"/>
  <c r="L9" i="1" l="1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<sst xmlns="http://schemas.openxmlformats.org/spreadsheetml/2006/main" count="136" uniqueCount="80">
  <si>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</si>
  <si>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</si>
  <si>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</si>
  <si>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</si>
  <si>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</si>
  <si>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</si>
  <si>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</si>
  <si>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</si>
  <si>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</si>
  <si>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</si>
  <si>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</si>
  <si>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</si>
  <si>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</si>
  <si>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</si>
  <si>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>Использование инвестиционных средств, тыс.рублей</t>
  </si>
  <si>
    <t>Изменение технико-экономических показателей</t>
  </si>
  <si>
    <t>в том числе по кварталам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</si>
  <si>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</si>
  <si>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</si>
  <si>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</si>
  <si>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</si>
  <si>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</si>
  <si>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</si>
  <si>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</si>
  <si>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</si>
  <si>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</si>
  <si>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</si>
  <si>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</si>
  <si>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</si>
  <si>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</si>
  <si>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</si>
  <si>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</si>
  <si>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</si>
  <si>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I квартал</t>
  </si>
  <si>
    <t>Наименование показателя</t>
  </si>
  <si>
    <t>амортизация</t>
  </si>
  <si>
    <t>II квартал</t>
  </si>
  <si>
    <t>III квартал</t>
  </si>
  <si>
    <t>IV квартал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</si>
  <si>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</si>
  <si>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</si>
  <si>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</si>
  <si>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</si>
  <si>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</si>
  <si>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</si>
  <si>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</si>
  <si>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</si>
  <si>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</si>
  <si>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</si>
  <si>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</si>
  <si>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</si>
  <si>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</si>
  <si>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</si>
  <si>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</si>
  <si>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</si>
  <si>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</si>
  <si>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</si>
  <si>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</si>
  <si>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>СТ-ТС.21</t>
  </si>
  <si>
    <t>Источники финансирования, тыс.руб.</t>
  </si>
  <si>
    <t>план на весь период реализации</t>
  </si>
  <si>
    <t>факт на отчетную дату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</si>
  <si>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</si>
  <si>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</si>
  <si>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</si>
  <si>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ИТОГО</t>
  </si>
  <si>
    <t>Всего по производству и передачи тепловой энергии, из них наиболее значимые мероприятия</t>
  </si>
  <si>
    <t>2015 год</t>
  </si>
  <si>
    <t>2016 год</t>
  </si>
  <si>
    <t>2017 год</t>
  </si>
  <si>
    <t xml:space="preserve">Всего за отчетный 2015 год </t>
  </si>
  <si>
    <t>Заместитель генерального директора по инвестициям</t>
  </si>
  <si>
    <t>О.К. Фомичев</t>
  </si>
  <si>
    <t>Проектно-изыскательские и строительно-монтажные работы по модернизации котельной в части замены котла ДКВр 4-13 ст.№2. Ленинградская область, Гатчинский район, п. Вырица, Московская ул., д.61</t>
  </si>
  <si>
    <t>Проектно-изыскательские и строительно-монтажные работы по замене вращающегося оборудования (дымосос  2шт. мазутный насос 2шт). Ленинградская область, Гатчинский район, п. Вырица, Московская ул., д.61</t>
  </si>
  <si>
    <t xml:space="preserve">Строительно-монтажные работы по модернизации бойлерной котельной в части  замены
Na-катионитного фильтра ст.№1. Ленинградская область, Гатчинский район, п. Вырица, Московская ул., д.61 </t>
  </si>
  <si>
    <t>п.1.1</t>
  </si>
  <si>
    <t>п.1.2</t>
  </si>
  <si>
    <t>п.1.4</t>
  </si>
  <si>
    <t>Информация об  инвестиционной программе в сфере теплоснабжения ГУП "ТЭК СПб" по совместной деятельности ГУП "ТЭК СПб" с                          СПб ГУП "Пушкинский ТЭК", Гатчинский район за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</si>
</sst>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13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" fillId="0" borderId="0" xfId="1487" applyFill="1"/>
    <xf numFmtId="3" fontId="1" fillId="0" borderId="0" xfId="1487" applyNumberFormat="1" applyFill="1" applyBorder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center" vertical="center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63" fillId="0" borderId="0" xfId="1483" applyFill="1" applyAlignment="1">
      <alignment horizontal="left" wrapText="1"/>
    </xf>
    <xf numFmtId="0" fontId="124" fillId="0" borderId="26" xfId="1485" applyFont="1" applyFill="1" applyBorder="1" applyAlignment="1">
      <alignment horizontal="center" vertical="center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180" fontId="124" fillId="0" borderId="6" xfId="1633" applyNumberFormat="1" applyFont="1" applyFill="1" applyBorder="1" applyAlignment="1">
      <alignment horizontal="right" vertical="center" wrapText="1"/>
    </xf>
    <xf numFmtId="180" fontId="124" fillId="0" borderId="6" xfId="0" applyNumberFormat="1" applyFont="1" applyFill="1" applyBorder="1" applyAlignment="1" applyProtection="1">
      <alignment horizontal="right" vertical="center" wrapText="1"/>
      <protection locked="0"/>
    </xf>
    <xf numFmtId="180" fontId="124" fillId="0" borderId="6" xfId="1633" applyNumberFormat="1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center" vertical="center" wrapText="1"/>
    </xf>
    <xf numFmtId="207" fontId="125" fillId="0" borderId="6" xfId="1633" applyNumberFormat="1" applyFont="1" applyFill="1" applyBorder="1" applyAlignment="1">
      <alignment horizontal="left" vertical="center" wrapText="1"/>
    </xf>
    <xf numFmtId="0" fontId="111" fillId="0" borderId="6" xfId="1485" applyFont="1" applyFill="1" applyBorder="1" applyAlignment="1">
      <alignment horizontal="right" vertical="center" wrapText="1"/>
    </xf>
    <xf numFmtId="0" fontId="137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24" fillId="0" borderId="25" xfId="1485" applyFont="1" applyFill="1" applyBorder="1" applyAlignment="1">
      <alignment horizontal="center" vertical="center" wrapText="1"/>
    </xf>
    <xf numFmtId="0" fontId="128" fillId="0" borderId="0" xfId="1487" applyFont="1" applyFill="1" applyBorder="1" applyAlignment="1">
      <alignment horizontal="left" wrapText="1"/>
    </xf>
    <xf numFmtId="49" fontId="63" fillId="0" borderId="0" xfId="1483" applyFill="1" applyAlignment="1">
      <alignment horizontal="left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36" fillId="0" borderId="6" xfId="1485" applyFont="1" applyFill="1" applyBorder="1" applyAlignment="1">
      <alignment horizontal="left" vertical="center" wrapText="1"/>
    </xf>
    <xf numFmtId="14" fontId="136" fillId="0" borderId="6" xfId="1485" applyNumberFormat="1" applyFont="1" applyFill="1" applyBorder="1" applyAlignment="1">
      <alignment horizontal="center" vertical="top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  <xf numFmtId="0" fontId="111" fillId="0" borderId="26" xfId="1485" applyFont="1" applyFill="1" applyBorder="1" applyAlignment="1">
      <alignment horizontal="center" vertical="center"/>
    </xf>
    <xf numFmtId="0" fontId="111" fillId="0" borderId="25" xfId="1485" applyFont="1" applyFill="1" applyBorder="1" applyAlignment="1">
      <alignment horizontal="center" vertical="center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31</v>
      </c>
      <c r="L1" s="5"/>
    </row>
    <row r="2" spans="1:12" ht="18.75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3"/>
      <c r="K2" s="3"/>
      <c r="L2" s="3"/>
    </row>
    <row r="3" spans="1:12" ht="18.75">
      <c r="A3" s="86" t="s">
        <v>19</v>
      </c>
      <c r="B3" s="86"/>
      <c r="C3" s="86"/>
      <c r="D3" s="86"/>
      <c r="E3" s="86"/>
      <c r="F3" s="86"/>
      <c r="G3" s="86"/>
      <c r="H3" s="86"/>
      <c r="I3" s="86"/>
      <c r="J3" s="3"/>
      <c r="K3" s="3"/>
      <c r="L3" s="3"/>
    </row>
    <row r="4" spans="1:12" ht="18.75">
      <c r="A4" s="87" t="s">
        <v>20</v>
      </c>
      <c r="B4" s="87"/>
      <c r="C4" s="87"/>
      <c r="D4" s="87"/>
      <c r="E4" s="87"/>
      <c r="F4" s="87"/>
      <c r="G4" s="87"/>
      <c r="H4" s="87"/>
      <c r="I4" s="87"/>
      <c r="J4" s="3"/>
      <c r="K4" s="3"/>
      <c r="L4" s="3"/>
    </row>
    <row r="5" spans="1:12">
      <c r="A5" s="81" t="s">
        <v>0</v>
      </c>
      <c r="B5" s="81" t="s">
        <v>4</v>
      </c>
      <c r="C5" s="81"/>
      <c r="D5" s="81" t="s">
        <v>5</v>
      </c>
      <c r="E5" s="81"/>
      <c r="F5" s="81"/>
      <c r="G5" s="81"/>
      <c r="H5" s="81"/>
      <c r="I5" s="81" t="s">
        <v>6</v>
      </c>
      <c r="J5" s="84" t="s">
        <v>21</v>
      </c>
      <c r="K5" s="84"/>
      <c r="L5" s="84"/>
    </row>
    <row r="6" spans="1:12">
      <c r="A6" s="81"/>
      <c r="B6" s="81"/>
      <c r="C6" s="81"/>
      <c r="D6" s="81" t="s">
        <v>22</v>
      </c>
      <c r="E6" s="81" t="s">
        <v>8</v>
      </c>
      <c r="F6" s="81"/>
      <c r="G6" s="81"/>
      <c r="H6" s="81"/>
      <c r="I6" s="81"/>
      <c r="J6" s="84"/>
      <c r="K6" s="84"/>
      <c r="L6" s="84"/>
    </row>
    <row r="7" spans="1:12">
      <c r="A7" s="81"/>
      <c r="B7" s="81"/>
      <c r="C7" s="81"/>
      <c r="D7" s="81"/>
      <c r="E7" s="81" t="s">
        <v>9</v>
      </c>
      <c r="F7" s="81"/>
      <c r="G7" s="81"/>
      <c r="H7" s="81" t="s">
        <v>7</v>
      </c>
      <c r="I7" s="81"/>
      <c r="J7" s="84"/>
      <c r="K7" s="84"/>
      <c r="L7" s="84"/>
    </row>
    <row r="8" spans="1:12" ht="38.25">
      <c r="A8" s="81"/>
      <c r="B8" s="6" t="s">
        <v>10</v>
      </c>
      <c r="C8" s="6" t="s">
        <v>11</v>
      </c>
      <c r="D8" s="81"/>
      <c r="E8" s="8" t="s">
        <v>23</v>
      </c>
      <c r="F8" s="8" t="s">
        <v>24</v>
      </c>
      <c r="G8" s="8" t="s">
        <v>25</v>
      </c>
      <c r="H8" s="81"/>
      <c r="I8" s="81"/>
      <c r="J8" s="7" t="s">
        <v>34</v>
      </c>
      <c r="K8" s="7" t="s">
        <v>32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28</v>
      </c>
      <c r="L9" s="56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35</v>
      </c>
      <c r="J10" s="7"/>
      <c r="K10" s="7" t="s">
        <v>28</v>
      </c>
      <c r="L10" s="56">
        <v>3783</v>
      </c>
    </row>
    <row r="11" spans="1:12" ht="24">
      <c r="A11" s="6"/>
      <c r="B11" s="6"/>
      <c r="C11" s="6"/>
      <c r="D11" s="6"/>
      <c r="E11" s="57"/>
      <c r="F11" s="57">
        <v>78564.899999999994</v>
      </c>
      <c r="G11" s="57">
        <v>44000</v>
      </c>
      <c r="H11" s="57">
        <f>E11+F11+G11</f>
        <v>122564.9</v>
      </c>
      <c r="I11" s="12" t="s">
        <v>2</v>
      </c>
      <c r="J11" s="7"/>
      <c r="K11" s="7" t="s">
        <v>28</v>
      </c>
      <c r="L11" s="56">
        <v>168</v>
      </c>
    </row>
    <row r="12" spans="1:12" ht="38.25" customHeight="1">
      <c r="A12" s="13" t="s">
        <v>26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27</v>
      </c>
      <c r="B13" s="27">
        <v>2013</v>
      </c>
      <c r="C13" s="27">
        <v>2013</v>
      </c>
      <c r="D13" s="40" t="s">
        <v>39</v>
      </c>
      <c r="E13" s="27"/>
      <c r="F13" s="34">
        <v>11000</v>
      </c>
      <c r="G13" s="34"/>
      <c r="H13" s="55">
        <f t="shared" ref="H13:H31" si="0">E13+F13+G13</f>
        <v>11000</v>
      </c>
      <c r="I13" s="28" t="s">
        <v>35</v>
      </c>
      <c r="J13" s="16"/>
      <c r="K13" s="16"/>
      <c r="L13" s="16"/>
    </row>
    <row r="14" spans="1:12" ht="127.5" customHeight="1">
      <c r="A14" s="14" t="s">
        <v>27</v>
      </c>
      <c r="B14" s="27">
        <v>2014</v>
      </c>
      <c r="C14" s="27">
        <v>2014</v>
      </c>
      <c r="D14" s="40" t="s">
        <v>40</v>
      </c>
      <c r="E14" s="27"/>
      <c r="F14" s="41"/>
      <c r="G14" s="34">
        <v>37081.82</v>
      </c>
      <c r="H14" s="55">
        <f t="shared" si="0"/>
        <v>37081.82</v>
      </c>
      <c r="I14" s="28" t="s">
        <v>35</v>
      </c>
      <c r="J14" s="16"/>
      <c r="K14" s="16"/>
      <c r="L14" s="16"/>
    </row>
    <row r="15" spans="1:12" ht="55.5" customHeight="1">
      <c r="A15" s="14" t="s">
        <v>27</v>
      </c>
      <c r="B15" s="27">
        <v>2013</v>
      </c>
      <c r="C15" s="27">
        <v>2013</v>
      </c>
      <c r="D15" s="40" t="s">
        <v>42</v>
      </c>
      <c r="E15" s="27"/>
      <c r="F15" s="34">
        <v>3500</v>
      </c>
      <c r="G15" s="27"/>
      <c r="H15" s="55">
        <f t="shared" si="0"/>
        <v>3500</v>
      </c>
      <c r="I15" s="28" t="s">
        <v>35</v>
      </c>
      <c r="J15" s="16"/>
      <c r="K15" s="16"/>
      <c r="L15" s="16"/>
    </row>
    <row r="16" spans="1:12" ht="69.75" customHeight="1">
      <c r="A16" s="14" t="s">
        <v>27</v>
      </c>
      <c r="B16" s="27">
        <v>2013</v>
      </c>
      <c r="C16" s="27">
        <v>2013</v>
      </c>
      <c r="D16" s="33" t="s">
        <v>41</v>
      </c>
      <c r="E16" s="27"/>
      <c r="F16" s="34">
        <v>3800</v>
      </c>
      <c r="G16" s="27"/>
      <c r="H16" s="55">
        <f t="shared" si="0"/>
        <v>3800</v>
      </c>
      <c r="I16" s="28" t="s">
        <v>35</v>
      </c>
      <c r="J16" s="16"/>
      <c r="K16" s="16"/>
      <c r="L16" s="16"/>
    </row>
    <row r="17" spans="1:12" ht="64.5" customHeight="1">
      <c r="A17" s="14" t="s">
        <v>27</v>
      </c>
      <c r="B17" s="27">
        <v>2013</v>
      </c>
      <c r="C17" s="27">
        <v>2013</v>
      </c>
      <c r="D17" s="40" t="s">
        <v>43</v>
      </c>
      <c r="E17" s="27"/>
      <c r="F17" s="43">
        <v>2098</v>
      </c>
      <c r="G17" s="27"/>
      <c r="H17" s="55">
        <f t="shared" si="0"/>
        <v>2098</v>
      </c>
      <c r="I17" s="28" t="s">
        <v>35</v>
      </c>
      <c r="J17" s="17"/>
      <c r="K17" s="17"/>
      <c r="L17" s="17"/>
    </row>
    <row r="18" spans="1:12" ht="63" customHeight="1">
      <c r="A18" s="14" t="s">
        <v>27</v>
      </c>
      <c r="B18" s="27">
        <v>2012</v>
      </c>
      <c r="C18" s="27">
        <v>2014</v>
      </c>
      <c r="D18" s="44" t="s">
        <v>44</v>
      </c>
      <c r="E18" s="45">
        <v>344.68200000000002</v>
      </c>
      <c r="F18" s="34">
        <v>11029</v>
      </c>
      <c r="G18" s="34">
        <v>500</v>
      </c>
      <c r="H18" s="55">
        <f t="shared" si="0"/>
        <v>11873.682000000001</v>
      </c>
      <c r="I18" s="28" t="s">
        <v>35</v>
      </c>
      <c r="J18" s="17"/>
      <c r="K18" s="6"/>
      <c r="L18" s="6"/>
    </row>
    <row r="19" spans="1:12" ht="66.75" customHeight="1">
      <c r="A19" s="14" t="s">
        <v>27</v>
      </c>
      <c r="B19" s="27">
        <v>2012</v>
      </c>
      <c r="C19" s="27">
        <v>2014</v>
      </c>
      <c r="D19" s="44" t="s">
        <v>56</v>
      </c>
      <c r="E19" s="18"/>
      <c r="F19" s="34">
        <f>4110+8359</f>
        <v>12469</v>
      </c>
      <c r="G19" s="34">
        <v>500</v>
      </c>
      <c r="H19" s="55">
        <f t="shared" si="0"/>
        <v>12969</v>
      </c>
      <c r="I19" s="28" t="s">
        <v>35</v>
      </c>
      <c r="J19" s="17"/>
      <c r="K19" s="26"/>
      <c r="L19" s="26"/>
    </row>
    <row r="20" spans="1:12" ht="64.5" customHeight="1">
      <c r="A20" s="14" t="s">
        <v>27</v>
      </c>
      <c r="B20" s="27">
        <v>2013</v>
      </c>
      <c r="C20" s="27">
        <v>2014</v>
      </c>
      <c r="D20" s="46" t="s">
        <v>45</v>
      </c>
      <c r="E20" s="27"/>
      <c r="F20" s="43">
        <v>5500</v>
      </c>
      <c r="G20" s="34">
        <v>2000</v>
      </c>
      <c r="H20" s="55">
        <f t="shared" si="0"/>
        <v>7500</v>
      </c>
      <c r="I20" s="28" t="s">
        <v>35</v>
      </c>
      <c r="J20" s="17"/>
      <c r="K20" s="6"/>
      <c r="L20" s="6"/>
    </row>
    <row r="21" spans="1:12" ht="81" customHeight="1">
      <c r="A21" s="14" t="s">
        <v>27</v>
      </c>
      <c r="B21" s="27">
        <v>2013</v>
      </c>
      <c r="C21" s="27">
        <v>2014</v>
      </c>
      <c r="D21" s="40" t="s">
        <v>47</v>
      </c>
      <c r="E21" s="27"/>
      <c r="F21" s="47">
        <v>3000</v>
      </c>
      <c r="G21" s="34">
        <v>3000</v>
      </c>
      <c r="H21" s="55">
        <f t="shared" si="0"/>
        <v>6000</v>
      </c>
      <c r="I21" s="28" t="s">
        <v>35</v>
      </c>
      <c r="J21" s="17"/>
      <c r="K21" s="17"/>
      <c r="L21" s="17"/>
    </row>
    <row r="22" spans="1:12" ht="63" customHeight="1">
      <c r="A22" s="14" t="s">
        <v>27</v>
      </c>
      <c r="B22" s="27">
        <v>2013</v>
      </c>
      <c r="C22" s="27">
        <v>2014</v>
      </c>
      <c r="D22" s="40" t="s">
        <v>46</v>
      </c>
      <c r="E22" s="27"/>
      <c r="F22" s="47"/>
      <c r="G22" s="34">
        <v>12552.8</v>
      </c>
      <c r="H22" s="55">
        <f t="shared" si="0"/>
        <v>12552.8</v>
      </c>
      <c r="I22" s="28" t="s">
        <v>35</v>
      </c>
      <c r="J22" s="17"/>
      <c r="K22" s="17"/>
      <c r="L22" s="17"/>
    </row>
    <row r="23" spans="1:12" ht="66" customHeight="1">
      <c r="A23" s="14" t="s">
        <v>27</v>
      </c>
      <c r="B23" s="27">
        <v>2013</v>
      </c>
      <c r="C23" s="27">
        <v>2014</v>
      </c>
      <c r="D23" s="40" t="s">
        <v>48</v>
      </c>
      <c r="E23" s="27"/>
      <c r="F23" s="47"/>
      <c r="G23" s="34">
        <v>13850</v>
      </c>
      <c r="H23" s="55">
        <f t="shared" si="0"/>
        <v>13850</v>
      </c>
      <c r="I23" s="28" t="s">
        <v>35</v>
      </c>
      <c r="J23" s="17"/>
      <c r="K23" s="17"/>
      <c r="L23" s="17"/>
    </row>
    <row r="24" spans="1:12" ht="66" customHeight="1">
      <c r="A24" s="14" t="s">
        <v>27</v>
      </c>
      <c r="B24" s="27">
        <v>2012</v>
      </c>
      <c r="C24" s="27">
        <v>2015</v>
      </c>
      <c r="D24" s="40" t="s">
        <v>49</v>
      </c>
      <c r="E24" s="27"/>
      <c r="F24" s="43">
        <v>8148.22</v>
      </c>
      <c r="G24" s="34">
        <v>30966.2</v>
      </c>
      <c r="H24" s="55">
        <f t="shared" si="0"/>
        <v>39114.42</v>
      </c>
      <c r="I24" s="28" t="s">
        <v>35</v>
      </c>
      <c r="J24" s="17"/>
      <c r="K24" s="17"/>
      <c r="L24" s="17"/>
    </row>
    <row r="25" spans="1:12" ht="66" customHeight="1">
      <c r="A25" s="14" t="s">
        <v>27</v>
      </c>
      <c r="B25" s="27">
        <v>2012</v>
      </c>
      <c r="C25" s="27">
        <v>2013</v>
      </c>
      <c r="D25" s="40" t="s">
        <v>50</v>
      </c>
      <c r="E25" s="27"/>
      <c r="F25" s="47">
        <v>3367</v>
      </c>
      <c r="G25" s="34"/>
      <c r="H25" s="55">
        <f t="shared" si="0"/>
        <v>3367</v>
      </c>
      <c r="I25" s="28" t="s">
        <v>35</v>
      </c>
      <c r="J25" s="17"/>
      <c r="K25" s="17"/>
      <c r="L25" s="17"/>
    </row>
    <row r="26" spans="1:12" ht="66" customHeight="1">
      <c r="A26" s="14" t="s">
        <v>27</v>
      </c>
      <c r="B26" s="27">
        <v>2013</v>
      </c>
      <c r="C26" s="27">
        <v>2013</v>
      </c>
      <c r="D26" s="40" t="s">
        <v>51</v>
      </c>
      <c r="E26" s="27"/>
      <c r="F26" s="47">
        <v>1452</v>
      </c>
      <c r="G26" s="34"/>
      <c r="H26" s="55">
        <f t="shared" si="0"/>
        <v>1452</v>
      </c>
      <c r="I26" s="28" t="s">
        <v>35</v>
      </c>
      <c r="J26" s="17"/>
      <c r="K26" s="17"/>
      <c r="L26" s="17"/>
    </row>
    <row r="27" spans="1:12" ht="66" customHeight="1">
      <c r="A27" s="48" t="s">
        <v>29</v>
      </c>
      <c r="B27" s="27">
        <v>2012</v>
      </c>
      <c r="C27" s="27">
        <v>2013</v>
      </c>
      <c r="D27" s="36" t="s">
        <v>52</v>
      </c>
      <c r="E27" s="27"/>
      <c r="F27" s="47">
        <v>10750</v>
      </c>
      <c r="G27" s="34"/>
      <c r="H27" s="55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8" t="s">
        <v>29</v>
      </c>
      <c r="B28" s="27">
        <v>2012</v>
      </c>
      <c r="C28" s="27">
        <v>2015</v>
      </c>
      <c r="D28" s="37" t="s">
        <v>54</v>
      </c>
      <c r="E28" s="27"/>
      <c r="F28" s="47">
        <v>12623</v>
      </c>
      <c r="G28" s="34">
        <f>11923+12450</f>
        <v>24373</v>
      </c>
      <c r="H28" s="55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8" t="s">
        <v>29</v>
      </c>
      <c r="B29" s="27">
        <v>2014</v>
      </c>
      <c r="C29" s="27">
        <v>2015</v>
      </c>
      <c r="D29" s="38" t="s">
        <v>53</v>
      </c>
      <c r="E29" s="27"/>
      <c r="F29" s="47"/>
      <c r="G29" s="34">
        <v>9142</v>
      </c>
      <c r="H29" s="55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8" t="s">
        <v>29</v>
      </c>
      <c r="B30" s="27">
        <v>2012</v>
      </c>
      <c r="C30" s="27">
        <v>2013</v>
      </c>
      <c r="D30" s="36" t="s">
        <v>55</v>
      </c>
      <c r="E30" s="27"/>
      <c r="F30" s="47">
        <v>7045</v>
      </c>
      <c r="G30" s="34"/>
      <c r="H30" s="55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29</v>
      </c>
      <c r="B31" s="27">
        <v>2012</v>
      </c>
      <c r="C31" s="27">
        <v>2014</v>
      </c>
      <c r="D31" s="15" t="s">
        <v>30</v>
      </c>
      <c r="E31" s="27">
        <v>0</v>
      </c>
      <c r="F31" s="47">
        <v>7000</v>
      </c>
      <c r="G31" s="34">
        <v>8885</v>
      </c>
      <c r="H31" s="55">
        <f t="shared" si="0"/>
        <v>15885</v>
      </c>
      <c r="I31" s="28" t="s">
        <v>2</v>
      </c>
      <c r="J31" s="17"/>
      <c r="K31" s="16"/>
      <c r="L31" s="16"/>
    </row>
    <row r="32" spans="1:12" s="35" customFormat="1" ht="20.25" customHeight="1">
      <c r="A32" s="50"/>
      <c r="B32" s="51"/>
      <c r="C32" s="51"/>
      <c r="D32" s="52"/>
      <c r="E32" s="51"/>
      <c r="F32" s="53"/>
      <c r="G32" s="54"/>
      <c r="H32" s="51"/>
      <c r="I32" s="49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82" t="s">
        <v>1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2" t="s">
        <v>57</v>
      </c>
      <c r="B38" s="32"/>
      <c r="C38" s="32"/>
      <c r="D38" s="32"/>
      <c r="E38" s="32"/>
      <c r="F38" s="32"/>
      <c r="G38" s="32"/>
      <c r="H38" s="32"/>
      <c r="I38" s="32"/>
      <c r="J38" s="32"/>
      <c r="K38" s="32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96" zoomScaleNormal="96" workbookViewId="0">
      <selection activeCell="H6" sqref="H6:P7"/>
    </sheetView>
  </sheetViews>
  <sheetFormatPr defaultRowHeight="12.75"/>
  <cols>
    <col min="1" max="1" width="8" style="35" customWidth="1"/>
    <col min="2" max="2" width="8.140625" style="35" customWidth="1"/>
    <col min="3" max="3" width="48" style="35" customWidth="1"/>
    <col min="4" max="4" width="12.140625" style="35" customWidth="1"/>
    <col min="5" max="5" width="9.42578125" style="35" hidden="1" customWidth="1"/>
    <col min="6" max="6" width="1.85546875" style="35" hidden="1" customWidth="1"/>
    <col min="7" max="7" width="11.5703125" style="35" customWidth="1"/>
    <col min="8" max="8" width="11" style="35" customWidth="1"/>
    <col min="9" max="9" width="11.140625" style="35" customWidth="1"/>
    <col min="10" max="10" width="10.5703125" style="35" customWidth="1"/>
    <col min="11" max="11" width="11" style="35" customWidth="1"/>
    <col min="12" max="12" width="17.42578125" style="35" customWidth="1"/>
    <col min="13" max="13" width="9.7109375" style="35" customWidth="1"/>
    <col min="14" max="14" width="10.140625" style="35" customWidth="1"/>
    <col min="15" max="15" width="10.28515625" style="35" customWidth="1"/>
    <col min="16" max="16" width="9.5703125" style="35" bestFit="1" customWidth="1"/>
    <col min="17" max="17" width="10.140625" style="35" bestFit="1" customWidth="1"/>
    <col min="18" max="16384" width="9.140625" style="35"/>
  </cols>
  <sheetData>
    <row r="1" spans="1:16" ht="22.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94" t="s">
        <v>58</v>
      </c>
      <c r="N1" s="94"/>
      <c r="O1" s="94"/>
      <c r="P1" s="94"/>
    </row>
    <row r="2" spans="1:16" ht="22.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42" customHeight="1">
      <c r="A3" s="97" t="s">
        <v>79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20.2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32.25" customHeight="1">
      <c r="A6" s="98" t="s">
        <v>62</v>
      </c>
      <c r="B6" s="98"/>
      <c r="C6" s="98"/>
      <c r="D6" s="98"/>
      <c r="E6" s="98"/>
      <c r="F6" s="98"/>
      <c r="G6" s="98"/>
      <c r="H6" s="90"/>
      <c r="I6" s="90"/>
      <c r="J6" s="90"/>
      <c r="K6" s="90"/>
      <c r="L6" s="90"/>
      <c r="M6" s="90"/>
      <c r="N6" s="90"/>
      <c r="O6" s="90"/>
      <c r="P6" s="90"/>
    </row>
    <row r="7" spans="1:16" ht="20.25" customHeight="1">
      <c r="A7" s="98" t="s">
        <v>63</v>
      </c>
      <c r="B7" s="98"/>
      <c r="C7" s="98"/>
      <c r="D7" s="98"/>
      <c r="E7" s="98"/>
      <c r="F7" s="98"/>
      <c r="G7" s="98"/>
      <c r="H7" s="99"/>
      <c r="I7" s="90"/>
      <c r="J7" s="90"/>
      <c r="K7" s="90"/>
      <c r="L7" s="90"/>
      <c r="M7" s="90"/>
      <c r="N7" s="90"/>
      <c r="O7" s="90"/>
      <c r="P7" s="90"/>
    </row>
    <row r="8" spans="1:16" ht="20.25" customHeight="1">
      <c r="A8" s="98" t="s">
        <v>0</v>
      </c>
      <c r="B8" s="98"/>
      <c r="C8" s="98"/>
      <c r="D8" s="98"/>
      <c r="E8" s="98"/>
      <c r="F8" s="98"/>
      <c r="G8" s="98"/>
      <c r="H8" s="90" t="s">
        <v>27</v>
      </c>
      <c r="I8" s="90"/>
      <c r="J8" s="90"/>
      <c r="K8" s="90"/>
      <c r="L8" s="90"/>
      <c r="M8" s="90"/>
      <c r="N8" s="90"/>
      <c r="O8" s="90"/>
      <c r="P8" s="90"/>
    </row>
    <row r="9" spans="1:16" ht="20.25" customHeight="1">
      <c r="A9" s="98" t="s">
        <v>64</v>
      </c>
      <c r="B9" s="98"/>
      <c r="C9" s="98"/>
      <c r="D9" s="98"/>
      <c r="E9" s="98"/>
      <c r="F9" s="98"/>
      <c r="G9" s="98"/>
      <c r="H9" s="90"/>
      <c r="I9" s="90"/>
      <c r="J9" s="90"/>
      <c r="K9" s="90"/>
      <c r="L9" s="90"/>
      <c r="M9" s="90"/>
      <c r="N9" s="90"/>
      <c r="O9" s="90"/>
      <c r="P9" s="90"/>
    </row>
    <row r="10" spans="1:16" ht="31.5" customHeight="1">
      <c r="A10" s="84" t="s">
        <v>4</v>
      </c>
      <c r="B10" s="84"/>
      <c r="C10" s="84" t="s">
        <v>5</v>
      </c>
      <c r="D10" s="84"/>
      <c r="E10" s="84"/>
      <c r="F10" s="84"/>
      <c r="G10" s="84" t="s">
        <v>14</v>
      </c>
      <c r="H10" s="84"/>
      <c r="I10" s="84"/>
      <c r="J10" s="84"/>
      <c r="K10" s="84"/>
      <c r="L10" s="88" t="s">
        <v>59</v>
      </c>
      <c r="M10" s="84" t="s">
        <v>15</v>
      </c>
      <c r="N10" s="84"/>
      <c r="O10" s="84"/>
      <c r="P10" s="84"/>
    </row>
    <row r="11" spans="1:16" ht="15" customHeight="1">
      <c r="A11" s="84"/>
      <c r="B11" s="84"/>
      <c r="C11" s="88" t="s">
        <v>7</v>
      </c>
      <c r="D11" s="81" t="s">
        <v>8</v>
      </c>
      <c r="E11" s="81"/>
      <c r="F11" s="81"/>
      <c r="G11" s="108" t="s">
        <v>70</v>
      </c>
      <c r="H11" s="84" t="s">
        <v>16</v>
      </c>
      <c r="I11" s="84"/>
      <c r="J11" s="84"/>
      <c r="K11" s="84"/>
      <c r="L11" s="89"/>
      <c r="M11" s="84"/>
      <c r="N11" s="84"/>
      <c r="O11" s="84"/>
      <c r="P11" s="84"/>
    </row>
    <row r="12" spans="1:16" ht="15" customHeight="1">
      <c r="A12" s="84"/>
      <c r="B12" s="84"/>
      <c r="C12" s="89"/>
      <c r="D12" s="81" t="s">
        <v>9</v>
      </c>
      <c r="E12" s="81"/>
      <c r="F12" s="81"/>
      <c r="G12" s="109"/>
      <c r="H12" s="84"/>
      <c r="I12" s="84"/>
      <c r="J12" s="84"/>
      <c r="K12" s="84"/>
      <c r="L12" s="89"/>
      <c r="M12" s="84"/>
      <c r="N12" s="84"/>
      <c r="O12" s="84"/>
      <c r="P12" s="84"/>
    </row>
    <row r="13" spans="1:16" ht="22.5" customHeight="1">
      <c r="A13" s="88" t="s">
        <v>10</v>
      </c>
      <c r="B13" s="88" t="s">
        <v>11</v>
      </c>
      <c r="C13" s="89"/>
      <c r="D13" s="106" t="s">
        <v>67</v>
      </c>
      <c r="E13" s="106" t="s">
        <v>68</v>
      </c>
      <c r="F13" s="106" t="s">
        <v>69</v>
      </c>
      <c r="G13" s="109"/>
      <c r="H13" s="88" t="s">
        <v>33</v>
      </c>
      <c r="I13" s="88" t="s">
        <v>36</v>
      </c>
      <c r="J13" s="88" t="s">
        <v>37</v>
      </c>
      <c r="K13" s="88" t="s">
        <v>38</v>
      </c>
      <c r="L13" s="89"/>
      <c r="M13" s="88" t="s">
        <v>17</v>
      </c>
      <c r="N13" s="88" t="s">
        <v>32</v>
      </c>
      <c r="O13" s="100" t="s">
        <v>12</v>
      </c>
      <c r="P13" s="101"/>
    </row>
    <row r="14" spans="1:16" ht="51.75" customHeight="1">
      <c r="A14" s="91"/>
      <c r="B14" s="91"/>
      <c r="C14" s="91"/>
      <c r="D14" s="107"/>
      <c r="E14" s="107"/>
      <c r="F14" s="107"/>
      <c r="G14" s="110"/>
      <c r="H14" s="91"/>
      <c r="I14" s="91"/>
      <c r="J14" s="91"/>
      <c r="K14" s="91"/>
      <c r="L14" s="89"/>
      <c r="M14" s="89"/>
      <c r="N14" s="89"/>
      <c r="O14" s="67" t="s">
        <v>60</v>
      </c>
      <c r="P14" s="67" t="s">
        <v>61</v>
      </c>
    </row>
    <row r="15" spans="1:16" ht="16.5" customHeight="1">
      <c r="A15" s="56">
        <v>1</v>
      </c>
      <c r="B15" s="56">
        <v>2</v>
      </c>
      <c r="C15" s="56">
        <v>3</v>
      </c>
      <c r="D15" s="63">
        <v>4</v>
      </c>
      <c r="E15" s="63">
        <v>5</v>
      </c>
      <c r="F15" s="63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</row>
    <row r="16" spans="1:16" ht="24.75" customHeight="1">
      <c r="A16" s="102"/>
      <c r="B16" s="102"/>
      <c r="C16" s="104" t="s">
        <v>66</v>
      </c>
      <c r="D16" s="70">
        <f>D17</f>
        <v>10196.16</v>
      </c>
      <c r="E16" s="70">
        <f t="shared" ref="E16:K16" si="0">E17</f>
        <v>116044.84</v>
      </c>
      <c r="F16" s="70">
        <f t="shared" si="0"/>
        <v>121034.77</v>
      </c>
      <c r="G16" s="70">
        <f t="shared" si="0"/>
        <v>2225.5261700000001</v>
      </c>
      <c r="H16" s="70">
        <f t="shared" si="0"/>
        <v>0</v>
      </c>
      <c r="I16" s="70">
        <f t="shared" si="0"/>
        <v>473.70127000000002</v>
      </c>
      <c r="J16" s="70">
        <f t="shared" si="0"/>
        <v>1751.8249000000001</v>
      </c>
      <c r="K16" s="70">
        <f t="shared" si="0"/>
        <v>0</v>
      </c>
      <c r="L16" s="58" t="s">
        <v>65</v>
      </c>
      <c r="M16" s="80"/>
      <c r="N16" s="61"/>
      <c r="O16" s="62"/>
      <c r="P16" s="62"/>
    </row>
    <row r="17" spans="1:17" ht="27" customHeight="1">
      <c r="A17" s="103"/>
      <c r="B17" s="103"/>
      <c r="C17" s="105"/>
      <c r="D17" s="68">
        <v>10196.16</v>
      </c>
      <c r="E17" s="68">
        <v>116044.84</v>
      </c>
      <c r="F17" s="68">
        <v>121034.77</v>
      </c>
      <c r="G17" s="68">
        <v>2225.5261700000001</v>
      </c>
      <c r="H17" s="68">
        <v>0</v>
      </c>
      <c r="I17" s="68">
        <f>I20+I22</f>
        <v>473.70127000000002</v>
      </c>
      <c r="J17" s="68">
        <f>J20+J22</f>
        <v>1751.8249000000001</v>
      </c>
      <c r="K17" s="68">
        <v>0</v>
      </c>
      <c r="L17" s="60" t="s">
        <v>35</v>
      </c>
      <c r="M17" s="80"/>
      <c r="N17" s="64"/>
      <c r="O17" s="56"/>
      <c r="P17" s="56"/>
    </row>
    <row r="18" spans="1:17" ht="23.25" customHeight="1">
      <c r="A18" s="84">
        <v>2015</v>
      </c>
      <c r="B18" s="84">
        <v>2016</v>
      </c>
      <c r="C18" s="111" t="s">
        <v>73</v>
      </c>
      <c r="D18" s="76">
        <f>D19</f>
        <v>7626.16</v>
      </c>
      <c r="E18" s="76">
        <f t="shared" ref="E18:K18" si="1">E19</f>
        <v>21024.400000000001</v>
      </c>
      <c r="F18" s="76">
        <f t="shared" si="1"/>
        <v>29268.799999999999</v>
      </c>
      <c r="G18" s="76">
        <f t="shared" si="1"/>
        <v>0</v>
      </c>
      <c r="H18" s="76">
        <f t="shared" si="1"/>
        <v>0</v>
      </c>
      <c r="I18" s="76">
        <f t="shared" si="1"/>
        <v>0</v>
      </c>
      <c r="J18" s="76">
        <f t="shared" si="1"/>
        <v>0</v>
      </c>
      <c r="K18" s="76">
        <f t="shared" si="1"/>
        <v>0</v>
      </c>
      <c r="L18" s="75" t="s">
        <v>65</v>
      </c>
      <c r="M18" s="26"/>
      <c r="N18" s="69"/>
      <c r="O18" s="56"/>
      <c r="P18" s="79"/>
    </row>
    <row r="19" spans="1:17" ht="30" customHeight="1">
      <c r="A19" s="84"/>
      <c r="B19" s="84"/>
      <c r="C19" s="112"/>
      <c r="D19" s="71">
        <v>7626.16</v>
      </c>
      <c r="E19" s="71">
        <v>21024.400000000001</v>
      </c>
      <c r="F19" s="71">
        <v>29268.799999999999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59" t="s">
        <v>35</v>
      </c>
      <c r="M19" s="80"/>
      <c r="N19" s="26"/>
      <c r="O19" s="26"/>
      <c r="P19" s="26"/>
      <c r="Q19" s="35" t="s">
        <v>76</v>
      </c>
    </row>
    <row r="20" spans="1:17" ht="23.25" customHeight="1">
      <c r="A20" s="88">
        <v>2015</v>
      </c>
      <c r="B20" s="88">
        <v>2016</v>
      </c>
      <c r="C20" s="111" t="s">
        <v>74</v>
      </c>
      <c r="D20" s="77">
        <f>D21</f>
        <v>770</v>
      </c>
      <c r="E20" s="77">
        <f t="shared" ref="E20:K20" si="2">E21</f>
        <v>15646.16</v>
      </c>
      <c r="F20" s="77">
        <f t="shared" si="2"/>
        <v>13277.95</v>
      </c>
      <c r="G20" s="77">
        <f t="shared" si="2"/>
        <v>473.51348999999999</v>
      </c>
      <c r="H20" s="77">
        <f t="shared" si="2"/>
        <v>0</v>
      </c>
      <c r="I20" s="77">
        <f t="shared" si="2"/>
        <v>293.78359</v>
      </c>
      <c r="J20" s="77">
        <f t="shared" si="2"/>
        <v>179.72989999999999</v>
      </c>
      <c r="K20" s="77">
        <f t="shared" si="2"/>
        <v>0</v>
      </c>
      <c r="L20" s="75" t="s">
        <v>65</v>
      </c>
      <c r="M20" s="26"/>
      <c r="N20" s="26"/>
      <c r="O20" s="26"/>
      <c r="P20" s="26"/>
    </row>
    <row r="21" spans="1:17" ht="39" customHeight="1">
      <c r="A21" s="91"/>
      <c r="B21" s="91"/>
      <c r="C21" s="112"/>
      <c r="D21" s="72">
        <v>770</v>
      </c>
      <c r="E21" s="72">
        <v>15646.16</v>
      </c>
      <c r="F21" s="72">
        <v>13277.95</v>
      </c>
      <c r="G21" s="71">
        <v>473.51348999999999</v>
      </c>
      <c r="H21" s="71">
        <v>0</v>
      </c>
      <c r="I21" s="71">
        <v>293.78359</v>
      </c>
      <c r="J21" s="71">
        <f>473.51349-I21</f>
        <v>179.72989999999999</v>
      </c>
      <c r="K21" s="71">
        <v>0</v>
      </c>
      <c r="L21" s="59" t="s">
        <v>35</v>
      </c>
      <c r="M21" s="26"/>
      <c r="N21" s="26"/>
      <c r="O21" s="26"/>
      <c r="P21" s="26"/>
      <c r="Q21" s="35" t="s">
        <v>77</v>
      </c>
    </row>
    <row r="22" spans="1:17" ht="18" customHeight="1">
      <c r="A22" s="88">
        <v>2015</v>
      </c>
      <c r="B22" s="88">
        <v>2015</v>
      </c>
      <c r="C22" s="111" t="s">
        <v>75</v>
      </c>
      <c r="D22" s="74">
        <f>D23</f>
        <v>1800</v>
      </c>
      <c r="E22" s="74">
        <f t="shared" ref="E22:K22" si="3">E23</f>
        <v>0</v>
      </c>
      <c r="F22" s="74">
        <f t="shared" si="3"/>
        <v>0</v>
      </c>
      <c r="G22" s="74">
        <f t="shared" si="3"/>
        <v>1752.01268</v>
      </c>
      <c r="H22" s="74">
        <f t="shared" si="3"/>
        <v>0</v>
      </c>
      <c r="I22" s="74">
        <f t="shared" si="3"/>
        <v>179.91767999999999</v>
      </c>
      <c r="J22" s="74">
        <f t="shared" si="3"/>
        <v>1572.095</v>
      </c>
      <c r="K22" s="74">
        <f t="shared" si="3"/>
        <v>0</v>
      </c>
      <c r="L22" s="78" t="s">
        <v>65</v>
      </c>
      <c r="M22" s="26"/>
      <c r="N22" s="26"/>
      <c r="O22" s="26"/>
      <c r="P22" s="26"/>
      <c r="Q22" s="42"/>
    </row>
    <row r="23" spans="1:17" ht="40.5" customHeight="1">
      <c r="A23" s="91"/>
      <c r="B23" s="91"/>
      <c r="C23" s="112"/>
      <c r="D23" s="72">
        <v>1800</v>
      </c>
      <c r="E23" s="72">
        <v>0</v>
      </c>
      <c r="F23" s="73">
        <v>0</v>
      </c>
      <c r="G23" s="72">
        <v>1752.01268</v>
      </c>
      <c r="H23" s="72">
        <v>0</v>
      </c>
      <c r="I23" s="72">
        <v>179.91767999999999</v>
      </c>
      <c r="J23" s="72">
        <f>1752.01268-I23</f>
        <v>1572.095</v>
      </c>
      <c r="K23" s="72">
        <v>0</v>
      </c>
      <c r="L23" s="59" t="s">
        <v>35</v>
      </c>
      <c r="M23" s="26"/>
      <c r="N23" s="26"/>
      <c r="O23" s="26"/>
      <c r="P23" s="26"/>
      <c r="Q23" s="35" t="s">
        <v>78</v>
      </c>
    </row>
    <row r="24" spans="1:17" ht="21" customHeight="1">
      <c r="A24" s="29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66"/>
      <c r="M24" s="29"/>
      <c r="N24" s="29"/>
      <c r="O24" s="29"/>
      <c r="P24" s="29"/>
    </row>
    <row r="25" spans="1:17" ht="9.75" customHeight="1">
      <c r="A25" s="30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66"/>
      <c r="M25" s="29"/>
      <c r="N25" s="29"/>
      <c r="O25" s="29"/>
      <c r="P25" s="29"/>
    </row>
    <row r="26" spans="1:17" ht="15">
      <c r="A26" s="29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29"/>
      <c r="N26" s="29"/>
      <c r="O26" s="29"/>
      <c r="P26" s="29"/>
    </row>
    <row r="27" spans="1:17" ht="15">
      <c r="A27" s="2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29"/>
      <c r="N27" s="29"/>
      <c r="O27" s="29"/>
      <c r="P27" s="29"/>
    </row>
    <row r="28" spans="1:17" ht="15">
      <c r="A28" s="29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29"/>
      <c r="N28" s="29"/>
      <c r="O28" s="29"/>
      <c r="P28" s="29"/>
    </row>
    <row r="29" spans="1:17" ht="15.75">
      <c r="A29" s="29"/>
      <c r="B29" s="29"/>
      <c r="C29" s="32" t="s">
        <v>71</v>
      </c>
      <c r="D29" s="32"/>
      <c r="E29" s="32"/>
      <c r="F29" s="32"/>
      <c r="G29" s="32"/>
      <c r="H29" s="32"/>
      <c r="I29" s="32"/>
      <c r="J29" s="32"/>
      <c r="K29" s="32" t="s">
        <v>72</v>
      </c>
      <c r="L29" s="32"/>
      <c r="M29" s="29"/>
      <c r="N29" s="29"/>
      <c r="O29" s="29"/>
      <c r="P29" s="29"/>
    </row>
    <row r="30" spans="1:17">
      <c r="A30" s="29"/>
      <c r="B30" s="29"/>
      <c r="C30" s="29"/>
      <c r="D30" s="29"/>
      <c r="E30" s="29"/>
      <c r="F30" s="29"/>
      <c r="G30" s="29"/>
      <c r="H30" s="31"/>
      <c r="I30" s="29"/>
      <c r="J30" s="29"/>
      <c r="K30" s="29"/>
      <c r="L30" s="29"/>
      <c r="M30" s="29"/>
      <c r="N30" s="29"/>
      <c r="O30" s="29"/>
      <c r="P30" s="29"/>
    </row>
  </sheetData>
  <mergeCells count="48"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A16:A17"/>
    <mergeCell ref="B16:B17"/>
    <mergeCell ref="C16:C17"/>
    <mergeCell ref="D11:F11"/>
    <mergeCell ref="H11:K12"/>
    <mergeCell ref="D12:F12"/>
    <mergeCell ref="A13:A14"/>
    <mergeCell ref="B13:B14"/>
    <mergeCell ref="D13:D14"/>
    <mergeCell ref="C11:C14"/>
    <mergeCell ref="E13:E14"/>
    <mergeCell ref="F13:F14"/>
    <mergeCell ref="G11:G14"/>
    <mergeCell ref="H13:H14"/>
    <mergeCell ref="I13:I14"/>
    <mergeCell ref="B25:K25"/>
    <mergeCell ref="M1:P1"/>
    <mergeCell ref="A2:P2"/>
    <mergeCell ref="B24:K24"/>
    <mergeCell ref="A5:P5"/>
    <mergeCell ref="A10:B12"/>
    <mergeCell ref="C10:F10"/>
    <mergeCell ref="A3:P3"/>
    <mergeCell ref="A6:G6"/>
    <mergeCell ref="A7:G7"/>
    <mergeCell ref="A8:G8"/>
    <mergeCell ref="H6:P6"/>
    <mergeCell ref="H7:P7"/>
    <mergeCell ref="H8:P8"/>
    <mergeCell ref="A9:G9"/>
    <mergeCell ref="O13:P13"/>
    <mergeCell ref="N13:N14"/>
    <mergeCell ref="M13:M14"/>
    <mergeCell ref="H9:P9"/>
    <mergeCell ref="L10:L14"/>
    <mergeCell ref="M10:P12"/>
    <mergeCell ref="G10:K10"/>
    <mergeCell ref="J13:J14"/>
    <mergeCell ref="K13:K14"/>
  </mergeCells>
  <phoneticPr fontId="26" type="noConversion"/>
  <pageMargins left="0.39370078740157483" right="0.39370078740157483" top="0.19685039370078741" bottom="0.19685039370078741" header="0" footer="0.11811023622047245"/>
  <pageSetup paperSize="9" scale="7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2016-04-15T10:49:12Z</cp:lastPrinted>
  <dcterms:created xsi:type="dcterms:W3CDTF">2013-04-25T11:37:41Z</dcterms:created>
  <dcterms:modified xsi:type="dcterms:W3CDTF">2016-04-15T10:49:16Z</dcterms:modified>
</cp:coreProperties>
</file>